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fsntx-my.sharepoint.com/personal/kendra_ball_ntxworksolutions_org/Documents/Network Files/00 Board Stuff/Board &amp; CEO Mtgs/Outreach Committee/2023.02.08 Outreach Cmt Mtg (Target &amp; I-D Occ)/"/>
    </mc:Choice>
  </mc:AlternateContent>
  <xr:revisionPtr revIDLastSave="2153" documentId="8_{87F2EFC7-3B0A-4F43-AF39-32F503C1D9C3}" xr6:coauthVersionLast="47" xr6:coauthVersionMax="47" xr10:uidLastSave="{20350B8D-739A-4CFB-A022-61BF06B6C79C}"/>
  <bookViews>
    <workbookView xWindow="-120" yWindow="-120" windowWidth="26970" windowHeight="16440" xr2:uid="{B02EA4D4-300E-46B7-8283-26DCA48E615D}"/>
  </bookViews>
  <sheets>
    <sheet name="In-Demand Industries" sheetId="2" r:id="rId1"/>
    <sheet name="In-Demand Occ" sheetId="4" r:id="rId2"/>
    <sheet name="Target Occ" sheetId="11" r:id="rId3"/>
    <sheet name="NTX Wages Hr" sheetId="5" state="hidden" r:id="rId4"/>
    <sheet name="NTX Wages Annual" sheetId="6" state="hidden" r:id="rId5"/>
    <sheet name="Ind Projections" sheetId="19" state="hidden" r:id="rId6"/>
    <sheet name="Occ Projections" sheetId="7" state="hidden" r:id="rId7"/>
    <sheet name="TargOcc Ph 1" sheetId="12" r:id="rId8"/>
    <sheet name="TargOcc Ph 2" sheetId="13" r:id="rId9"/>
    <sheet name="TargOcc Ph 3" sheetId="14" r:id="rId10"/>
    <sheet name="TargOcc Ph 4" sheetId="15" r:id="rId11"/>
    <sheet name="TargOcc Ph 5" sheetId="16" r:id="rId12"/>
    <sheet name="TargOcc Ph 6" sheetId="17" r:id="rId13"/>
    <sheet name="Target Occ DRAFT" sheetId="1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5" i="2" l="1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34" i="2"/>
  <c r="S34" i="2"/>
  <c r="R34" i="2"/>
  <c r="Q34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5" i="2"/>
  <c r="F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E6" i="2"/>
  <c r="D6" i="2"/>
  <c r="C6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L25" i="2"/>
  <c r="K2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5" i="2"/>
  <c r="C2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7" i="2"/>
  <c r="C28" i="2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6" i="4"/>
  <c r="K49" i="4"/>
  <c r="J49" i="4"/>
  <c r="I49" i="4"/>
  <c r="H49" i="4"/>
  <c r="H48" i="4"/>
  <c r="H47" i="4"/>
  <c r="H46" i="4"/>
  <c r="H45" i="4"/>
  <c r="H44" i="4"/>
  <c r="H43" i="4"/>
  <c r="H42" i="4"/>
  <c r="H41" i="4"/>
  <c r="H40" i="4"/>
  <c r="G48" i="4"/>
  <c r="G47" i="4"/>
  <c r="E10" i="4"/>
  <c r="K36" i="4"/>
  <c r="J36" i="4"/>
  <c r="I36" i="4"/>
  <c r="E36" i="4"/>
  <c r="K13" i="4"/>
  <c r="J13" i="4"/>
  <c r="I13" i="4"/>
  <c r="K11" i="4"/>
  <c r="J11" i="4"/>
  <c r="I11" i="4"/>
  <c r="K10" i="4"/>
  <c r="J10" i="4"/>
  <c r="I10" i="4"/>
  <c r="I8" i="4"/>
  <c r="H8" i="4"/>
  <c r="G8" i="4"/>
  <c r="F8" i="4"/>
  <c r="E8" i="4"/>
  <c r="I6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7" i="4"/>
  <c r="H6" i="4"/>
  <c r="G27" i="4"/>
  <c r="G28" i="4"/>
  <c r="G29" i="4"/>
  <c r="G30" i="4"/>
  <c r="G31" i="4"/>
  <c r="G32" i="4"/>
  <c r="G33" i="4"/>
  <c r="G34" i="4"/>
  <c r="G35" i="4"/>
  <c r="G36" i="4"/>
  <c r="G37" i="4"/>
  <c r="G38" i="4"/>
  <c r="G26" i="4"/>
  <c r="F27" i="4"/>
  <c r="F28" i="4"/>
  <c r="F29" i="4"/>
  <c r="F30" i="4"/>
  <c r="F31" i="4"/>
  <c r="F32" i="4"/>
  <c r="F33" i="4"/>
  <c r="F34" i="4"/>
  <c r="F35" i="4"/>
  <c r="F36" i="4"/>
  <c r="F37" i="4"/>
  <c r="F38" i="4"/>
  <c r="F26" i="4"/>
  <c r="F48" i="4"/>
  <c r="F47" i="4"/>
  <c r="F41" i="4"/>
  <c r="F40" i="4"/>
  <c r="L10" i="17"/>
  <c r="L8" i="17"/>
  <c r="L7" i="17"/>
  <c r="G14" i="18"/>
  <c r="F14" i="18"/>
  <c r="E14" i="18"/>
  <c r="D14" i="18"/>
  <c r="G10" i="18"/>
  <c r="F10" i="18"/>
  <c r="E10" i="18"/>
  <c r="D10" i="18"/>
  <c r="F7" i="18"/>
  <c r="E7" i="18"/>
  <c r="D7" i="18"/>
  <c r="F6" i="18"/>
  <c r="E6" i="18"/>
  <c r="D6" i="18"/>
  <c r="K90" i="11"/>
  <c r="I90" i="11"/>
  <c r="K44" i="11"/>
  <c r="J44" i="11"/>
  <c r="I44" i="11"/>
  <c r="I7" i="11"/>
  <c r="I8" i="11"/>
  <c r="H16" i="16"/>
  <c r="G16" i="16"/>
  <c r="F16" i="16"/>
  <c r="L27" i="16"/>
  <c r="K27" i="16"/>
  <c r="L7" i="16"/>
  <c r="K7" i="16"/>
  <c r="J27" i="16"/>
  <c r="J7" i="16"/>
  <c r="L13" i="16"/>
  <c r="L14" i="16"/>
  <c r="L10" i="16"/>
  <c r="L11" i="16"/>
  <c r="L22" i="16"/>
  <c r="L29" i="16"/>
  <c r="L25" i="16"/>
  <c r="L9" i="16"/>
  <c r="L8" i="16"/>
  <c r="L12" i="16"/>
  <c r="L15" i="16"/>
  <c r="K13" i="16"/>
  <c r="K14" i="16"/>
  <c r="K10" i="16"/>
  <c r="K11" i="16"/>
  <c r="K22" i="16"/>
  <c r="K29" i="16"/>
  <c r="K25" i="16"/>
  <c r="K9" i="16"/>
  <c r="K8" i="16"/>
  <c r="K12" i="16"/>
  <c r="K15" i="16"/>
  <c r="J13" i="16"/>
  <c r="J14" i="16"/>
  <c r="J10" i="16"/>
  <c r="J11" i="16"/>
  <c r="J22" i="16"/>
  <c r="J29" i="16"/>
  <c r="J25" i="16"/>
  <c r="J9" i="16"/>
  <c r="J8" i="16"/>
  <c r="J12" i="16"/>
  <c r="J15" i="16"/>
  <c r="L24" i="16"/>
  <c r="L26" i="16"/>
  <c r="L35" i="16"/>
  <c r="L30" i="16"/>
  <c r="L38" i="16"/>
  <c r="L32" i="16"/>
  <c r="L36" i="16"/>
  <c r="L28" i="16"/>
  <c r="L34" i="16"/>
  <c r="L31" i="16"/>
  <c r="L16" i="16"/>
  <c r="L39" i="16"/>
  <c r="L33" i="16"/>
  <c r="L21" i="16"/>
  <c r="L19" i="16"/>
  <c r="L20" i="16"/>
  <c r="L17" i="16"/>
  <c r="L23" i="16"/>
  <c r="L18" i="16"/>
  <c r="L37" i="16"/>
  <c r="K24" i="16"/>
  <c r="K26" i="16"/>
  <c r="K35" i="16"/>
  <c r="K30" i="16"/>
  <c r="K38" i="16"/>
  <c r="K32" i="16"/>
  <c r="K36" i="16"/>
  <c r="K28" i="16"/>
  <c r="K34" i="16"/>
  <c r="K31" i="16"/>
  <c r="K16" i="16"/>
  <c r="K39" i="16"/>
  <c r="K33" i="16"/>
  <c r="K21" i="16"/>
  <c r="K19" i="16"/>
  <c r="K20" i="16"/>
  <c r="K17" i="16"/>
  <c r="K23" i="16"/>
  <c r="K18" i="16"/>
  <c r="K37" i="16"/>
  <c r="J24" i="16"/>
  <c r="J26" i="16"/>
  <c r="J35" i="16"/>
  <c r="J30" i="16"/>
  <c r="J38" i="16"/>
  <c r="J32" i="16"/>
  <c r="J36" i="16"/>
  <c r="J28" i="16"/>
  <c r="J34" i="16"/>
  <c r="J31" i="16"/>
  <c r="J16" i="16"/>
  <c r="J39" i="16"/>
  <c r="J33" i="16"/>
  <c r="J21" i="16"/>
  <c r="J19" i="16"/>
  <c r="J20" i="16"/>
  <c r="J17" i="16"/>
  <c r="J23" i="16"/>
  <c r="J18" i="16"/>
  <c r="J37" i="16"/>
  <c r="K10" i="17"/>
  <c r="J10" i="17"/>
  <c r="I10" i="17"/>
  <c r="K9" i="17"/>
  <c r="J9" i="17"/>
  <c r="I9" i="17"/>
  <c r="K8" i="17"/>
  <c r="J8" i="17"/>
  <c r="I8" i="17"/>
  <c r="K7" i="17"/>
  <c r="J7" i="17"/>
  <c r="I7" i="17"/>
  <c r="L12" i="15"/>
  <c r="L11" i="15"/>
  <c r="J11" i="15"/>
  <c r="K11" i="15"/>
  <c r="J12" i="15"/>
  <c r="K12" i="15"/>
  <c r="K10" i="15"/>
  <c r="J10" i="15"/>
  <c r="G7" i="15"/>
  <c r="H7" i="15"/>
  <c r="F7" i="15"/>
  <c r="I22" i="16"/>
  <c r="H22" i="16"/>
  <c r="G22" i="16"/>
  <c r="F22" i="16"/>
  <c r="I36" i="16"/>
  <c r="H36" i="16"/>
  <c r="G36" i="16"/>
  <c r="F36" i="16"/>
  <c r="I7" i="16"/>
  <c r="H7" i="16"/>
  <c r="G7" i="16"/>
  <c r="F7" i="16"/>
  <c r="I10" i="15"/>
  <c r="H10" i="15"/>
  <c r="G10" i="15"/>
  <c r="F10" i="15"/>
  <c r="K9" i="15"/>
  <c r="J9" i="15"/>
  <c r="I9" i="15"/>
  <c r="H9" i="15"/>
  <c r="G9" i="15"/>
  <c r="F9" i="15"/>
  <c r="G15" i="14"/>
  <c r="F15" i="14"/>
  <c r="E15" i="14"/>
  <c r="H7" i="14"/>
  <c r="G7" i="14"/>
  <c r="F7" i="14"/>
  <c r="E7" i="14"/>
  <c r="H15" i="12"/>
  <c r="G15" i="12"/>
  <c r="F15" i="12"/>
  <c r="E15" i="12"/>
  <c r="H11" i="12"/>
  <c r="G11" i="12"/>
  <c r="F11" i="12"/>
  <c r="E11" i="12"/>
  <c r="G8" i="12"/>
  <c r="F8" i="12"/>
  <c r="E8" i="12"/>
  <c r="G7" i="12"/>
  <c r="F7" i="12"/>
  <c r="E7" i="12"/>
  <c r="O93" i="11"/>
  <c r="O92" i="11"/>
  <c r="L93" i="11"/>
  <c r="M93" i="11"/>
  <c r="N93" i="11"/>
  <c r="N92" i="11"/>
  <c r="L92" i="11"/>
  <c r="M92" i="11"/>
  <c r="L95" i="11"/>
  <c r="L94" i="11"/>
  <c r="M91" i="11"/>
  <c r="N91" i="11"/>
  <c r="O91" i="11"/>
  <c r="O89" i="11"/>
  <c r="N89" i="11"/>
  <c r="M89" i="11"/>
  <c r="O80" i="11"/>
  <c r="N80" i="11"/>
  <c r="M80" i="11"/>
  <c r="O74" i="11"/>
  <c r="N74" i="11"/>
  <c r="M74" i="11"/>
  <c r="O72" i="11"/>
  <c r="N72" i="11"/>
  <c r="M72" i="11"/>
  <c r="O62" i="11"/>
  <c r="O67" i="11"/>
  <c r="N67" i="11"/>
  <c r="M67" i="11"/>
  <c r="O66" i="11"/>
  <c r="N66" i="11"/>
  <c r="M66" i="11"/>
  <c r="O61" i="11"/>
  <c r="O59" i="11"/>
  <c r="M61" i="11"/>
  <c r="N61" i="11"/>
  <c r="M62" i="11"/>
  <c r="N62" i="11"/>
  <c r="N59" i="11"/>
  <c r="M59" i="11"/>
  <c r="N55" i="11"/>
  <c r="N54" i="11"/>
  <c r="M55" i="11"/>
  <c r="M54" i="11"/>
  <c r="M95" i="11"/>
  <c r="O95" i="11"/>
  <c r="N95" i="11"/>
  <c r="N88" i="11"/>
  <c r="M88" i="11"/>
  <c r="M94" i="11"/>
  <c r="N87" i="11"/>
  <c r="M87" i="11"/>
  <c r="N94" i="11"/>
  <c r="N70" i="11"/>
  <c r="M70" i="11"/>
  <c r="O58" i="11"/>
  <c r="N58" i="11"/>
  <c r="M58" i="11"/>
  <c r="N60" i="11"/>
  <c r="M60" i="11"/>
  <c r="N57" i="11"/>
  <c r="M57" i="11"/>
  <c r="I70" i="11"/>
  <c r="J70" i="11"/>
  <c r="K70" i="11"/>
  <c r="L70" i="11"/>
  <c r="I87" i="11"/>
  <c r="J87" i="11"/>
  <c r="K87" i="11"/>
  <c r="L87" i="11"/>
  <c r="I88" i="11"/>
  <c r="J88" i="11"/>
  <c r="K88" i="11"/>
  <c r="L88" i="11"/>
  <c r="L58" i="11"/>
  <c r="K58" i="11"/>
  <c r="J58" i="11"/>
  <c r="I58" i="11"/>
  <c r="L60" i="11"/>
  <c r="K60" i="11"/>
  <c r="K49" i="11"/>
  <c r="J49" i="11"/>
  <c r="I49" i="11"/>
  <c r="J60" i="11"/>
  <c r="I60" i="11"/>
  <c r="J90" i="11"/>
  <c r="K8" i="11"/>
  <c r="K7" i="11"/>
  <c r="J8" i="11"/>
  <c r="J7" i="11"/>
  <c r="K11" i="11"/>
  <c r="K33" i="11"/>
  <c r="J11" i="11"/>
  <c r="J33" i="11"/>
  <c r="K15" i="11"/>
  <c r="J15" i="11"/>
  <c r="I11" i="11"/>
  <c r="I33" i="11"/>
  <c r="I15" i="11"/>
  <c r="L15" i="11"/>
  <c r="L11" i="11"/>
  <c r="L33" i="11"/>
  <c r="K40" i="4"/>
  <c r="K41" i="4"/>
  <c r="K42" i="4"/>
  <c r="K43" i="4"/>
  <c r="K44" i="4"/>
  <c r="K45" i="4"/>
  <c r="K46" i="4"/>
  <c r="K47" i="4"/>
  <c r="K48" i="4"/>
  <c r="J40" i="4"/>
  <c r="J41" i="4"/>
  <c r="J42" i="4"/>
  <c r="J43" i="4"/>
  <c r="J44" i="4"/>
  <c r="J45" i="4"/>
  <c r="J46" i="4"/>
  <c r="J47" i="4"/>
  <c r="J48" i="4"/>
  <c r="I40" i="4"/>
  <c r="I41" i="4"/>
  <c r="I42" i="4"/>
  <c r="I43" i="4"/>
  <c r="I44" i="4"/>
  <c r="I45" i="4"/>
  <c r="I46" i="4"/>
  <c r="I47" i="4"/>
  <c r="I48" i="4"/>
  <c r="F7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42" i="4"/>
  <c r="F43" i="4"/>
  <c r="F44" i="4"/>
  <c r="F45" i="4"/>
  <c r="F46" i="4"/>
  <c r="F49" i="4"/>
  <c r="F6" i="4"/>
  <c r="G40" i="4"/>
  <c r="G41" i="4"/>
  <c r="G42" i="4"/>
  <c r="G43" i="4"/>
  <c r="G44" i="4"/>
  <c r="G45" i="4"/>
  <c r="G46" i="4"/>
  <c r="G49" i="4"/>
  <c r="E40" i="4"/>
  <c r="E41" i="4"/>
  <c r="E42" i="4"/>
  <c r="E43" i="4"/>
  <c r="E44" i="4"/>
  <c r="E45" i="4"/>
  <c r="E46" i="4"/>
  <c r="E47" i="4"/>
  <c r="E48" i="4"/>
  <c r="E49" i="4"/>
  <c r="K7" i="4"/>
  <c r="K8" i="4"/>
  <c r="K9" i="4"/>
  <c r="K12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7" i="4"/>
  <c r="K38" i="4"/>
  <c r="K6" i="4"/>
  <c r="J7" i="4"/>
  <c r="J8" i="4"/>
  <c r="J9" i="4"/>
  <c r="J12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7" i="4"/>
  <c r="J38" i="4"/>
  <c r="J6" i="4"/>
  <c r="I7" i="4"/>
  <c r="I9" i="4"/>
  <c r="I12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7" i="4"/>
  <c r="I38" i="4"/>
  <c r="G7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6" i="4"/>
  <c r="E7" i="4"/>
  <c r="E9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7" i="4"/>
  <c r="E38" i="4"/>
  <c r="E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S6" i="4"/>
  <c r="R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Ball</author>
  </authors>
  <commentList>
    <comment ref="L94" authorId="0" shapeId="0" xr:uid="{3486AA41-E902-46D1-BC98-F2E952BDB5B1}">
      <text>
        <r>
          <rPr>
            <b/>
            <sz val="9"/>
            <color indexed="81"/>
            <rFont val="Tahoma"/>
            <family val="2"/>
          </rPr>
          <t>Kendra Ball:</t>
        </r>
        <r>
          <rPr>
            <sz val="9"/>
            <color indexed="81"/>
            <rFont val="Tahoma"/>
            <family val="2"/>
          </rPr>
          <t xml:space="preserve">
Not benchmarked to 2021 'no data'; pulled from 2020-2030 Occupational Projections Report</t>
        </r>
      </text>
    </comment>
    <comment ref="L95" authorId="0" shapeId="0" xr:uid="{A1DD2782-B46A-4F77-9B65-2B7B224706D0}">
      <text>
        <r>
          <rPr>
            <b/>
            <sz val="9"/>
            <color indexed="81"/>
            <rFont val="Tahoma"/>
            <family val="2"/>
          </rPr>
          <t>Kendra Ball:</t>
        </r>
        <r>
          <rPr>
            <sz val="9"/>
            <color indexed="81"/>
            <rFont val="Tahoma"/>
            <family val="2"/>
          </rPr>
          <t xml:space="preserve">
Not benchmarked to 2021 'no data'; pulled from 2020-2030 Occupational Projections Report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Kendra Ball</author>
  </authors>
  <commentList>
    <comment ref="I9" authorId="0" shapeId="0" xr:uid="{EACCFFB2-ED22-47A9-ABFE-89550A0B1DE3}">
      <text>
        <r>
          <rPr>
            <b/>
            <sz val="9"/>
            <color indexed="81"/>
            <rFont val="Tahoma"/>
            <family val="2"/>
          </rPr>
          <t>Kendra Ball:</t>
        </r>
        <r>
          <rPr>
            <sz val="9"/>
            <color indexed="81"/>
            <rFont val="Tahoma"/>
            <family val="2"/>
          </rPr>
          <t xml:space="preserve">
Not benchmarked to 2021 'no data'; pulled from 2020-2030 Occupational Projections Report</t>
        </r>
      </text>
    </comment>
    <comment ref="I10" authorId="0" shapeId="0" xr:uid="{881000AB-54F5-4C43-9661-7C3868D4E7D6}">
      <text>
        <r>
          <rPr>
            <b/>
            <sz val="9"/>
            <color indexed="81"/>
            <rFont val="Tahoma"/>
            <family val="2"/>
          </rPr>
          <t>Kendra Ball:</t>
        </r>
        <r>
          <rPr>
            <sz val="9"/>
            <color indexed="81"/>
            <rFont val="Tahoma"/>
            <family val="2"/>
          </rPr>
          <t xml:space="preserve">
Not benchmarked to 2021 'no data'; pulled from 2020-2030 Occupational Projections Report</t>
        </r>
      </text>
    </comment>
  </commentList>
</comments>
</file>

<file path=xl/sharedStrings.xml><?xml version="1.0" encoding="utf-8"?>
<sst xmlns="http://schemas.openxmlformats.org/spreadsheetml/2006/main" count="7074" uniqueCount="1357">
  <si>
    <t>In-Demand Industries</t>
  </si>
  <si>
    <t>2021 List</t>
  </si>
  <si>
    <t>2023 List (Proposed)</t>
  </si>
  <si>
    <t>NAICS</t>
  </si>
  <si>
    <t>Industry</t>
  </si>
  <si>
    <t>Oil and gas extraction</t>
  </si>
  <si>
    <t>Support activities for mining</t>
  </si>
  <si>
    <t>Building foundation and exterior contractors</t>
  </si>
  <si>
    <t>Building equipment contractors</t>
  </si>
  <si>
    <t>Aerospace product and parts manufacturing</t>
  </si>
  <si>
    <t>Automobile dealers</t>
  </si>
  <si>
    <t>Automotive equipment rental and leasing</t>
  </si>
  <si>
    <t>Management and technical consulting services</t>
  </si>
  <si>
    <t>Other professional and technical services</t>
  </si>
  <si>
    <t>Business support services</t>
  </si>
  <si>
    <t>Services to buildings and dwellings</t>
  </si>
  <si>
    <t>Elementary and secondary schools</t>
  </si>
  <si>
    <t>Other schools and instruction</t>
  </si>
  <si>
    <t>Offices of physicians</t>
  </si>
  <si>
    <t>Offices of other health practitioners</t>
  </si>
  <si>
    <t>Home health care services</t>
  </si>
  <si>
    <t>Nursing care facilities, skilled nursing</t>
  </si>
  <si>
    <t>Individual and family services</t>
  </si>
  <si>
    <t>Restaurants and other eating places</t>
  </si>
  <si>
    <t>Commercial machinery repair and maintenance</t>
  </si>
  <si>
    <t>Federal government, ex postal services</t>
  </si>
  <si>
    <t>State governement, ex. Education &amp; hospitals</t>
  </si>
  <si>
    <t>Local government, ex. education &amp; hospitals</t>
  </si>
  <si>
    <t>"high-growth, in-demand industries"</t>
  </si>
  <si>
    <t>Self-employed workers</t>
  </si>
  <si>
    <t>Support activities for air transportation</t>
  </si>
  <si>
    <t>General medical and surgical hospitals</t>
  </si>
  <si>
    <t>Nursing care facilities (skilled nursing facilities)</t>
  </si>
  <si>
    <t>Residential mental health facilities</t>
  </si>
  <si>
    <t>State government, ex. education &amp; hospitals</t>
  </si>
  <si>
    <t>Support Activities for Mining</t>
  </si>
  <si>
    <t>Foundation, Structure, and Building Exterior Contractors</t>
  </si>
  <si>
    <t>Building Equipment Contractors</t>
  </si>
  <si>
    <t>Aerospace Product and Parts Manufacturing</t>
  </si>
  <si>
    <t>Support Activities for Air Transportation</t>
  </si>
  <si>
    <t>Automotive Equipment Rental and Leasing</t>
  </si>
  <si>
    <t>Business Support Services</t>
  </si>
  <si>
    <t>Services to Buildings and Dwellings</t>
  </si>
  <si>
    <t>Elementary and Secondary Schools</t>
  </si>
  <si>
    <t>Offices of Physicians</t>
  </si>
  <si>
    <t>Offices of Other Health Practitioners</t>
  </si>
  <si>
    <t>Home Health Care Services</t>
  </si>
  <si>
    <t>Nursing Care Facilities (Skilled Nursing Facilities)</t>
  </si>
  <si>
    <t>Residential Intellectual and Developmental Disability, Mental Health, and Substance Abuse Facilities</t>
  </si>
  <si>
    <t>Individual and Family Services</t>
  </si>
  <si>
    <t>Restaurants and Other Eating Places</t>
  </si>
  <si>
    <t>Annual Average Employment 2020</t>
  </si>
  <si>
    <t>Annual Average Employment 2030</t>
  </si>
  <si>
    <t>Number Change 2020-2030</t>
  </si>
  <si>
    <t>Percent Change 2020-2030</t>
  </si>
  <si>
    <t>Number Change 
2020-2030</t>
  </si>
  <si>
    <t>Percent Change 
2020-2030</t>
  </si>
  <si>
    <t>CURRENT DATA</t>
  </si>
  <si>
    <t>In-Demand Occupations</t>
  </si>
  <si>
    <t>"Identify the Board's in-demand occupations by SOC code, using analysis of occupational employment indicators."</t>
  </si>
  <si>
    <t>SOC</t>
  </si>
  <si>
    <t>Occupation</t>
  </si>
  <si>
    <t>Entry Wage</t>
  </si>
  <si>
    <t>Experienced Wage</t>
  </si>
  <si>
    <t>25th Percentile</t>
  </si>
  <si>
    <t>Current Employment</t>
  </si>
  <si>
    <t>Projected Growth %</t>
  </si>
  <si>
    <t>Projected Growth #</t>
  </si>
  <si>
    <t>39-9021</t>
  </si>
  <si>
    <t>Personal Care Aides</t>
  </si>
  <si>
    <t>43-4051</t>
  </si>
  <si>
    <t>Customer Service Representatives</t>
  </si>
  <si>
    <t>29-1141</t>
  </si>
  <si>
    <t>Registered Nurses</t>
  </si>
  <si>
    <t>47-2061</t>
  </si>
  <si>
    <t>Construction Laborers</t>
  </si>
  <si>
    <t>31-1014</t>
  </si>
  <si>
    <t>Nursing Assistants</t>
  </si>
  <si>
    <t>47-5071</t>
  </si>
  <si>
    <t>Roustabouts, Oil and Gas</t>
  </si>
  <si>
    <t>35-2014</t>
  </si>
  <si>
    <t>Cooks, Restaurant</t>
  </si>
  <si>
    <t>11-1021</t>
  </si>
  <si>
    <t>General and Operations Managers</t>
  </si>
  <si>
    <t>41-2031</t>
  </si>
  <si>
    <t>Retail Salespersons</t>
  </si>
  <si>
    <t>29-2061</t>
  </si>
  <si>
    <t>Licensed Practical and Licensed Vocational Nurses</t>
  </si>
  <si>
    <t>35-3031</t>
  </si>
  <si>
    <t>Waiters and Waitresses</t>
  </si>
  <si>
    <t>53-3032</t>
  </si>
  <si>
    <t>Heavy and Tractor-Trailer Truck Drivers</t>
  </si>
  <si>
    <t>37-2011</t>
  </si>
  <si>
    <t>Janitors and Cleaners, Except Maids and Housekeeping Cleaners</t>
  </si>
  <si>
    <t>43-6013</t>
  </si>
  <si>
    <t>Medical Secretaries</t>
  </si>
  <si>
    <t>53-7062</t>
  </si>
  <si>
    <t>Laborers and Freight, Stock, and Material Movers, Hand</t>
  </si>
  <si>
    <t>49-9071</t>
  </si>
  <si>
    <t>Maintenance and Repair Workers, General</t>
  </si>
  <si>
    <t>Occup. Code</t>
  </si>
  <si>
    <t>Summary Level</t>
  </si>
  <si>
    <t>Occupational Title</t>
  </si>
  <si>
    <t>Estimated Employment</t>
  </si>
  <si>
    <t>Mean Wage</t>
  </si>
  <si>
    <t>PCT10 Wage</t>
  </si>
  <si>
    <t>PCT25 Wage</t>
  </si>
  <si>
    <t>PCT50 Median Wage</t>
  </si>
  <si>
    <t>PCT75 Wage</t>
  </si>
  <si>
    <t>PCT90 Wage</t>
  </si>
  <si>
    <t>RSE Wage</t>
  </si>
  <si>
    <t>RSE Employment</t>
  </si>
  <si>
    <t>11-1011</t>
  </si>
  <si>
    <t>Detail</t>
  </si>
  <si>
    <t>Chief Executives</t>
  </si>
  <si>
    <t>-</t>
  </si>
  <si>
    <t>11-1031</t>
  </si>
  <si>
    <t>Legislators</t>
  </si>
  <si>
    <t>11-2021</t>
  </si>
  <si>
    <t>Marketing Managers</t>
  </si>
  <si>
    <t>11-2022</t>
  </si>
  <si>
    <t>Sales Managers</t>
  </si>
  <si>
    <t>11-2032</t>
  </si>
  <si>
    <t>Public Relations Managers</t>
  </si>
  <si>
    <t>11-3012</t>
  </si>
  <si>
    <t>Administrative Services Managers</t>
  </si>
  <si>
    <t>11-3013</t>
  </si>
  <si>
    <t>Facilities Managers</t>
  </si>
  <si>
    <t>11-3021</t>
  </si>
  <si>
    <t>Computer and Information Systems Managers</t>
  </si>
  <si>
    <t>11-3031</t>
  </si>
  <si>
    <t>Financial Managers</t>
  </si>
  <si>
    <t>11-3051</t>
  </si>
  <si>
    <t>Industrial Production Managers</t>
  </si>
  <si>
    <t>11-3061</t>
  </si>
  <si>
    <t>Purchasing Managers</t>
  </si>
  <si>
    <t>11-3071</t>
  </si>
  <si>
    <t>Transportation, Storage, and Distribution Managers</t>
  </si>
  <si>
    <t>11-3121</t>
  </si>
  <si>
    <t>Human Resources Managers</t>
  </si>
  <si>
    <t>11-9021</t>
  </si>
  <si>
    <t>Construction Managers</t>
  </si>
  <si>
    <t>11-9031</t>
  </si>
  <si>
    <t>Education and Childcare Administrators, Preschool and Daycare</t>
  </si>
  <si>
    <t>11-9032</t>
  </si>
  <si>
    <t>Education Administrators, Kindergarten through Secondary</t>
  </si>
  <si>
    <t>11-9033</t>
  </si>
  <si>
    <t>Education Administrators, Postsecondary</t>
  </si>
  <si>
    <t>11-9039</t>
  </si>
  <si>
    <t>Education Administrators, All Other</t>
  </si>
  <si>
    <t>11-9041</t>
  </si>
  <si>
    <t>Architectural and Engineering Managers</t>
  </si>
  <si>
    <t>11-9051</t>
  </si>
  <si>
    <t>Food Service Managers</t>
  </si>
  <si>
    <t>11-9111</t>
  </si>
  <si>
    <t>Medical and Health Services Managers</t>
  </si>
  <si>
    <t>11-9131</t>
  </si>
  <si>
    <t>Postmasters and Mail Superintendents</t>
  </si>
  <si>
    <t>11-9141</t>
  </si>
  <si>
    <t>Property, Real Estate, and Community Association Managers</t>
  </si>
  <si>
    <t>11-9151</t>
  </si>
  <si>
    <t>Social and Community Service Managers</t>
  </si>
  <si>
    <t>11-9171</t>
  </si>
  <si>
    <t>Funeral Home Managers</t>
  </si>
  <si>
    <t>11-9199</t>
  </si>
  <si>
    <t>Managers, All Other</t>
  </si>
  <si>
    <t>13-1031</t>
  </si>
  <si>
    <t>Claims Adjusters, Examiners, and Investigators</t>
  </si>
  <si>
    <t>13-1041</t>
  </si>
  <si>
    <t>Compliance Officers</t>
  </si>
  <si>
    <t>13-1051</t>
  </si>
  <si>
    <t>Cost Estimators</t>
  </si>
  <si>
    <t>13-1071</t>
  </si>
  <si>
    <t>Human Resources Specialists</t>
  </si>
  <si>
    <t>13-1081</t>
  </si>
  <si>
    <t>Logisticians</t>
  </si>
  <si>
    <t>13-1082</t>
  </si>
  <si>
    <t>Project Management Specialists</t>
  </si>
  <si>
    <t>13-1111</t>
  </si>
  <si>
    <t>Management Analysts</t>
  </si>
  <si>
    <t>13-1121</t>
  </si>
  <si>
    <t>Meeting, Convention, and Event Planners</t>
  </si>
  <si>
    <t>13-1131</t>
  </si>
  <si>
    <t>Fundraisers</t>
  </si>
  <si>
    <t>13-1141</t>
  </si>
  <si>
    <t>Compensation, Benefits, and Job Analysis Specialists</t>
  </si>
  <si>
    <t>13-1151</t>
  </si>
  <si>
    <t>Training and Development Specialists</t>
  </si>
  <si>
    <t>13-1161</t>
  </si>
  <si>
    <t>Market Research Analysts and Marketing Specialists</t>
  </si>
  <si>
    <t>13-1199</t>
  </si>
  <si>
    <t>Business Operations Specialists, All Other</t>
  </si>
  <si>
    <t>13-2011</t>
  </si>
  <si>
    <t>Accountants and Auditors</t>
  </si>
  <si>
    <t>13-2031</t>
  </si>
  <si>
    <t>Budget Analysts</t>
  </si>
  <si>
    <t>13-2041</t>
  </si>
  <si>
    <t>Credit Analysts</t>
  </si>
  <si>
    <t>13-2051</t>
  </si>
  <si>
    <t>Financial and Investment Analysts</t>
  </si>
  <si>
    <t>13-2052</t>
  </si>
  <si>
    <t>Personal Financial Advisors</t>
  </si>
  <si>
    <t>13-2061</t>
  </si>
  <si>
    <t>Financial Examiners</t>
  </si>
  <si>
    <t>13-2072</t>
  </si>
  <si>
    <t>Loan Officers</t>
  </si>
  <si>
    <t>13-2082</t>
  </si>
  <si>
    <t>Tax Preparers</t>
  </si>
  <si>
    <t>13-2099</t>
  </si>
  <si>
    <t>Financial Specialists, All Other</t>
  </si>
  <si>
    <t>15-1211</t>
  </si>
  <si>
    <t>Computer Systems Analysts</t>
  </si>
  <si>
    <t>15-1212</t>
  </si>
  <si>
    <t>Information Security Analysts</t>
  </si>
  <si>
    <t>15-1231</t>
  </si>
  <si>
    <t>Computer Network Support Specialists</t>
  </si>
  <si>
    <t>15-1232</t>
  </si>
  <si>
    <t>Computer User Support Specialists</t>
  </si>
  <si>
    <t>15-1241</t>
  </si>
  <si>
    <t>Computer Network Architects</t>
  </si>
  <si>
    <t>15-1244</t>
  </si>
  <si>
    <t>Network and Computer Systems Administrators</t>
  </si>
  <si>
    <t>15-1251</t>
  </si>
  <si>
    <t>Computer Programmers</t>
  </si>
  <si>
    <t>15-1252</t>
  </si>
  <si>
    <t>Software Developers</t>
  </si>
  <si>
    <t>15-1255</t>
  </si>
  <si>
    <t>Web and Digital Interface Designers</t>
  </si>
  <si>
    <t>15-1299</t>
  </si>
  <si>
    <t>Computer Occupations, All Other</t>
  </si>
  <si>
    <t>17-1011</t>
  </si>
  <si>
    <t>Architects, Except Landscape and Naval</t>
  </si>
  <si>
    <t>17-2011</t>
  </si>
  <si>
    <t>Aerospace Engineers</t>
  </si>
  <si>
    <t>17-2051</t>
  </si>
  <si>
    <t>Civil Engineers</t>
  </si>
  <si>
    <t>17-2071</t>
  </si>
  <si>
    <t>Electrical Engineers</t>
  </si>
  <si>
    <t>17-2112</t>
  </si>
  <si>
    <t>Industrial Engineers</t>
  </si>
  <si>
    <t>17-2141</t>
  </si>
  <si>
    <t>Mechanical Engineers</t>
  </si>
  <si>
    <t>17-2171</t>
  </si>
  <si>
    <t>Petroleum Engineers</t>
  </si>
  <si>
    <t>17-2199</t>
  </si>
  <si>
    <t>Engineers, All Other</t>
  </si>
  <si>
    <t>17-3011</t>
  </si>
  <si>
    <t>Architectural and Civil Drafters</t>
  </si>
  <si>
    <t>17-3013</t>
  </si>
  <si>
    <t>Mechanical Drafters</t>
  </si>
  <si>
    <t>17-3019</t>
  </si>
  <si>
    <t>Drafters, All Other</t>
  </si>
  <si>
    <t>17-3022</t>
  </si>
  <si>
    <t>Civil Engineering Technologists and Technicians</t>
  </si>
  <si>
    <t>17-3023</t>
  </si>
  <si>
    <t>Electrical and Electronic Engineering Technologists and Technicians</t>
  </si>
  <si>
    <t>17-3026</t>
  </si>
  <si>
    <t>Industrial Engineering Technologists and Technicians</t>
  </si>
  <si>
    <t>17-3027</t>
  </si>
  <si>
    <t>Mechanical Engineering Technologists and Technicians</t>
  </si>
  <si>
    <t>17-3029</t>
  </si>
  <si>
    <t>Engineering Technologists and Technicians, Except Drafters, All Other</t>
  </si>
  <si>
    <t>17-3031</t>
  </si>
  <si>
    <t>Surveying and Mapping Technicians</t>
  </si>
  <si>
    <t>19-1031</t>
  </si>
  <si>
    <t>Conservation Scientists</t>
  </si>
  <si>
    <t>19-1042</t>
  </si>
  <si>
    <t>Medical Scientists, Except Epidemiologists</t>
  </si>
  <si>
    <t>19-2042</t>
  </si>
  <si>
    <t>Geoscientists, Except Hydrologists and Geographers</t>
  </si>
  <si>
    <t>19-2099</t>
  </si>
  <si>
    <t>Physical Scientists, All Other</t>
  </si>
  <si>
    <t>19-3033</t>
  </si>
  <si>
    <t>Clinical and Counseling Psychologists</t>
  </si>
  <si>
    <t>19-3034</t>
  </si>
  <si>
    <t>School Psychologists</t>
  </si>
  <si>
    <t>19-3051</t>
  </si>
  <si>
    <t>Urban and Regional Planners</t>
  </si>
  <si>
    <t>19-3099</t>
  </si>
  <si>
    <t>Social Scientists and Related Workers, All Other</t>
  </si>
  <si>
    <t>19-4042</t>
  </si>
  <si>
    <t>Environmental Science and Protection Technicians, Including Health</t>
  </si>
  <si>
    <t>19-4043</t>
  </si>
  <si>
    <t>Geological Technicians, Except Hydrologic Technicians</t>
  </si>
  <si>
    <t>19-4071</t>
  </si>
  <si>
    <t>Forest and Conservation Technicians</t>
  </si>
  <si>
    <t>19-4099</t>
  </si>
  <si>
    <t>Life, Physical, and Social Science Technicians, All Other</t>
  </si>
  <si>
    <t>19-5011</t>
  </si>
  <si>
    <t>Occupational Health and Safety Specialists</t>
  </si>
  <si>
    <t>19-5012</t>
  </si>
  <si>
    <t>Occupational Health and Safety Technicians</t>
  </si>
  <si>
    <t>21-1012</t>
  </si>
  <si>
    <t>Educational, Guidance, and Career Counselors and Advisors</t>
  </si>
  <si>
    <t>21-1015</t>
  </si>
  <si>
    <t>Rehabilitation Counselors</t>
  </si>
  <si>
    <t>21-1018</t>
  </si>
  <si>
    <t>Substance Abuse, Behavioral Disorder, and Mental Health Counselors</t>
  </si>
  <si>
    <t>21-1021</t>
  </si>
  <si>
    <t>Child, Family, and School Social Workers</t>
  </si>
  <si>
    <t>21-1022</t>
  </si>
  <si>
    <t>Healthcare Social Workers</t>
  </si>
  <si>
    <t>21-1023</t>
  </si>
  <si>
    <t>Mental Health and Substance Abuse Social Workers</t>
  </si>
  <si>
    <t>21-1091</t>
  </si>
  <si>
    <t>Health Education Specialists</t>
  </si>
  <si>
    <t>21-1092</t>
  </si>
  <si>
    <t>Probation Officers and Correctional Treatment Specialists</t>
  </si>
  <si>
    <t>21-1093</t>
  </si>
  <si>
    <t>Social and Human Service Assistants</t>
  </si>
  <si>
    <t>21-1094</t>
  </si>
  <si>
    <t>Community Health Workers</t>
  </si>
  <si>
    <t>21-1099</t>
  </si>
  <si>
    <t>Community and Social Service Specialists, All Other</t>
  </si>
  <si>
    <t>21-2011</t>
  </si>
  <si>
    <t>Clergy</t>
  </si>
  <si>
    <t>23-1011</t>
  </si>
  <si>
    <t>Lawyers</t>
  </si>
  <si>
    <t>23-1023</t>
  </si>
  <si>
    <t>Judges, Magistrate Judges, and Magistrates</t>
  </si>
  <si>
    <t>23-2011</t>
  </si>
  <si>
    <t>Paralegals and Legal Assistants</t>
  </si>
  <si>
    <t>23-2093</t>
  </si>
  <si>
    <t>Title Examiners, Abstractors, and Searchers</t>
  </si>
  <si>
    <t>25-1011</t>
  </si>
  <si>
    <t>Business Teachers, Postsecondary</t>
  </si>
  <si>
    <t>25-1021</t>
  </si>
  <si>
    <t>Computer Science Teachers, Postsecondary</t>
  </si>
  <si>
    <t>25-1066</t>
  </si>
  <si>
    <t>Psychology Teachers, Postsecondary</t>
  </si>
  <si>
    <t>25-1071</t>
  </si>
  <si>
    <t>Health Specialties Teachers, Postsecondary</t>
  </si>
  <si>
    <t>25-1072</t>
  </si>
  <si>
    <t>Nursing Instructors and Teachers, Postsecondary</t>
  </si>
  <si>
    <t>25-1081</t>
  </si>
  <si>
    <t>Education Teachers, Postsecondary</t>
  </si>
  <si>
    <t>25-1123</t>
  </si>
  <si>
    <t>English Language and Literature Teachers, Postsecondary</t>
  </si>
  <si>
    <t>25-1194</t>
  </si>
  <si>
    <t>Career/Technical Education Teachers, Postsecondary</t>
  </si>
  <si>
    <t>25-1199</t>
  </si>
  <si>
    <t>Postsecondary Teachers, All Other</t>
  </si>
  <si>
    <t>25-2011</t>
  </si>
  <si>
    <t>Preschool Teachers, Except Special Education</t>
  </si>
  <si>
    <t>25-2012</t>
  </si>
  <si>
    <t>Kindergarten Teachers, Except Special Education</t>
  </si>
  <si>
    <t>25-2021</t>
  </si>
  <si>
    <t>Elementary School Teachers, Except Special Education</t>
  </si>
  <si>
    <t>25-2022</t>
  </si>
  <si>
    <t>Middle School Teachers, Except Special and Career/Technical Education</t>
  </si>
  <si>
    <t>25-2023</t>
  </si>
  <si>
    <t>Career/Technical Education Teachers, Middle School</t>
  </si>
  <si>
    <t>25-2031</t>
  </si>
  <si>
    <t>Secondary School Teachers, Except Special and Career/Technical Education</t>
  </si>
  <si>
    <t>25-2032</t>
  </si>
  <si>
    <t>Career/Technical Education Teachers, Secondary School</t>
  </si>
  <si>
    <t>25-2052</t>
  </si>
  <si>
    <t>Special Education Teachers, Kindergarten and Elementary School</t>
  </si>
  <si>
    <t>25-2057</t>
  </si>
  <si>
    <t>Special Education Teachers, Middle School</t>
  </si>
  <si>
    <t>25-2058</t>
  </si>
  <si>
    <t>Special Education Teachers, Secondary School</t>
  </si>
  <si>
    <t>25-2059</t>
  </si>
  <si>
    <t>Special Education Teachers, All Other</t>
  </si>
  <si>
    <t>25-3011</t>
  </si>
  <si>
    <t>Adult Basic Ed, Adult Secondary Ed, &amp; ESL Instructors</t>
  </si>
  <si>
    <t>25-3021</t>
  </si>
  <si>
    <t>Self-Enrichment Teachers</t>
  </si>
  <si>
    <t>25-3031</t>
  </si>
  <si>
    <t>Substitute Teachers, Short-Term</t>
  </si>
  <si>
    <t>25-3041</t>
  </si>
  <si>
    <t>Tutors</t>
  </si>
  <si>
    <t>25-3099</t>
  </si>
  <si>
    <t>Teachers and Instructors, All Other</t>
  </si>
  <si>
    <t>25-4022</t>
  </si>
  <si>
    <t>Librarians and Media Collections Specialists</t>
  </si>
  <si>
    <t>25-4031</t>
  </si>
  <si>
    <t>Library Technicians</t>
  </si>
  <si>
    <t>25-9031</t>
  </si>
  <si>
    <t>Instructional Coordinators</t>
  </si>
  <si>
    <t>25-9045</t>
  </si>
  <si>
    <t>Teaching Assistants, Except Postsecondary</t>
  </si>
  <si>
    <t>25-9099</t>
  </si>
  <si>
    <t>Educational Instruction and Library Workers, All Other</t>
  </si>
  <si>
    <t>27-1023</t>
  </si>
  <si>
    <t>Floral Designers</t>
  </si>
  <si>
    <t>27-1024</t>
  </si>
  <si>
    <t>Graphic Designers</t>
  </si>
  <si>
    <t>27-1026</t>
  </si>
  <si>
    <t>Merchandise Displayers and Window Trimmers</t>
  </si>
  <si>
    <t>27-2012</t>
  </si>
  <si>
    <t>Producers and Directors</t>
  </si>
  <si>
    <t>27-2022</t>
  </si>
  <si>
    <t>Coaches and Scouts</t>
  </si>
  <si>
    <t>27-3023</t>
  </si>
  <si>
    <t>News Analysts, Reporters, and Journalists</t>
  </si>
  <si>
    <t>27-3031</t>
  </si>
  <si>
    <t>Public Relations Specialists</t>
  </si>
  <si>
    <t>27-3041</t>
  </si>
  <si>
    <t>Editors</t>
  </si>
  <si>
    <t>27-4012</t>
  </si>
  <si>
    <t>Broadcast Technicians</t>
  </si>
  <si>
    <t>27-4021</t>
  </si>
  <si>
    <t>Photographers</t>
  </si>
  <si>
    <t>29-1011</t>
  </si>
  <si>
    <t>Chiropractors</t>
  </si>
  <si>
    <t>29-1021</t>
  </si>
  <si>
    <t>Dentists, General</t>
  </si>
  <si>
    <t>29-1031</t>
  </si>
  <si>
    <t>Dietitians and Nutritionists</t>
  </si>
  <si>
    <t>29-1041</t>
  </si>
  <si>
    <t>Optometrists</t>
  </si>
  <si>
    <t>29-1051</t>
  </si>
  <si>
    <t>Pharmacists</t>
  </si>
  <si>
    <t>29-1071</t>
  </si>
  <si>
    <t>Physician Assistants</t>
  </si>
  <si>
    <t>29-1122</t>
  </si>
  <si>
    <t>Occupational Therapists</t>
  </si>
  <si>
    <t>29-1123</t>
  </si>
  <si>
    <t>Physical Therapists</t>
  </si>
  <si>
    <t>29-1125</t>
  </si>
  <si>
    <t>Recreational Therapists</t>
  </si>
  <si>
    <t>29-1126</t>
  </si>
  <si>
    <t>Respiratory Therapists</t>
  </si>
  <si>
    <t>29-1127</t>
  </si>
  <si>
    <t>Speech-Language Pathologists</t>
  </si>
  <si>
    <t>29-1128</t>
  </si>
  <si>
    <t>Exercise Physiologists</t>
  </si>
  <si>
    <t>29-1131</t>
  </si>
  <si>
    <t>Veterinarians</t>
  </si>
  <si>
    <t>29-1151</t>
  </si>
  <si>
    <t>Nurse Anesthetists</t>
  </si>
  <si>
    <t>29-1171</t>
  </si>
  <si>
    <t>Nurse Practitioners</t>
  </si>
  <si>
    <t>29-1215</t>
  </si>
  <si>
    <t>Family Medicine Physicians</t>
  </si>
  <si>
    <t>29-1216</t>
  </si>
  <si>
    <t>General Internal Medicine Physicians</t>
  </si>
  <si>
    <t>29-1223</t>
  </si>
  <si>
    <t>Psychiatrists</t>
  </si>
  <si>
    <t>29-1224</t>
  </si>
  <si>
    <t>Radiologists</t>
  </si>
  <si>
    <t>29-1229</t>
  </si>
  <si>
    <t>Physicians, All Other</t>
  </si>
  <si>
    <t>29-1241</t>
  </si>
  <si>
    <t>Ophthalmologists, Except Pediatric</t>
  </si>
  <si>
    <t>29-1292</t>
  </si>
  <si>
    <t>Dental Hygienists</t>
  </si>
  <si>
    <t>29-2032</t>
  </si>
  <si>
    <t>Diagnostic Medical Sonographers</t>
  </si>
  <si>
    <t>29-2034</t>
  </si>
  <si>
    <t>Radiologic Technologists and Technicians</t>
  </si>
  <si>
    <t>29-2035</t>
  </si>
  <si>
    <t>Magnetic Resonance Imaging Technologists</t>
  </si>
  <si>
    <t>29-2042</t>
  </si>
  <si>
    <t>Emergency Medical Technicians</t>
  </si>
  <si>
    <t>29-2043</t>
  </si>
  <si>
    <t>Paramedics</t>
  </si>
  <si>
    <t>29-2051</t>
  </si>
  <si>
    <t>Dietetic Technicians</t>
  </si>
  <si>
    <t>29-2052</t>
  </si>
  <si>
    <t>Pharmacy Technicians</t>
  </si>
  <si>
    <t>29-2053</t>
  </si>
  <si>
    <t>Psychiatric Technicians</t>
  </si>
  <si>
    <t>29-2055</t>
  </si>
  <si>
    <t>Surgical Technologists</t>
  </si>
  <si>
    <t>29-2056</t>
  </si>
  <si>
    <t>Veterinary Technologists and Technicians</t>
  </si>
  <si>
    <t>29-2057</t>
  </si>
  <si>
    <t>Ophthalmic Medical Technicians</t>
  </si>
  <si>
    <t>29-2072</t>
  </si>
  <si>
    <t>Medical Records Specialists</t>
  </si>
  <si>
    <t>29-2081</t>
  </si>
  <si>
    <t>Opticians, Dispensing</t>
  </si>
  <si>
    <t>29-2099</t>
  </si>
  <si>
    <t>Health Technologists and Technicians, All Other</t>
  </si>
  <si>
    <t>29-9021</t>
  </si>
  <si>
    <t>Health Information Technologists and Medical Registrars</t>
  </si>
  <si>
    <t>29-9091</t>
  </si>
  <si>
    <t>Athletic Trainers</t>
  </si>
  <si>
    <t>29-9099</t>
  </si>
  <si>
    <t>Healthcare Practitioners and Technical Workers, All Other</t>
  </si>
  <si>
    <t>31-1131</t>
  </si>
  <si>
    <t>31-1133</t>
  </si>
  <si>
    <t>Psychiatric Aides</t>
  </si>
  <si>
    <t>31-2011</t>
  </si>
  <si>
    <t>Occupational Therapy Assistants</t>
  </si>
  <si>
    <t>31-2021</t>
  </si>
  <si>
    <t>Physical Therapist Assistants</t>
  </si>
  <si>
    <t>31-2022</t>
  </si>
  <si>
    <t>Physical Therapist Aides</t>
  </si>
  <si>
    <t>31-9011</t>
  </si>
  <si>
    <t>Massage Therapists</t>
  </si>
  <si>
    <t>31-9091</t>
  </si>
  <si>
    <t>Dental Assistants</t>
  </si>
  <si>
    <t>31-9092</t>
  </si>
  <si>
    <t>Medical Assistants</t>
  </si>
  <si>
    <t>31-9093</t>
  </si>
  <si>
    <t>Medical Equipment Preparers</t>
  </si>
  <si>
    <t>31-9094</t>
  </si>
  <si>
    <t>Medical Transcriptionists</t>
  </si>
  <si>
    <t>31-9095</t>
  </si>
  <si>
    <t>Pharmacy Aides</t>
  </si>
  <si>
    <t>31-9096</t>
  </si>
  <si>
    <t>Veterinary Assistants and Laboratory Animal Caretakers</t>
  </si>
  <si>
    <t>31-9097</t>
  </si>
  <si>
    <t>Phlebotomists</t>
  </si>
  <si>
    <t>31-9099</t>
  </si>
  <si>
    <t>Healthcare Support Workers, All Other</t>
  </si>
  <si>
    <t>33-1011</t>
  </si>
  <si>
    <t>First-Line Supervisors of Correctional Officers</t>
  </si>
  <si>
    <t>33-1012</t>
  </si>
  <si>
    <t>First-Line Supervisors of Police and Detectives</t>
  </si>
  <si>
    <t>33-1021</t>
  </si>
  <si>
    <t>First-Line Supervisors of Firefighting and Prevention Workers</t>
  </si>
  <si>
    <t>33-1099</t>
  </si>
  <si>
    <t>First-Line Supervisors of Protective Service Workers, All Other</t>
  </si>
  <si>
    <t>33-2011</t>
  </si>
  <si>
    <t>Firefighters</t>
  </si>
  <si>
    <t>33-3011</t>
  </si>
  <si>
    <t>Bailiffs</t>
  </si>
  <si>
    <t>33-3012</t>
  </si>
  <si>
    <t>Correctional Officers and Jailers</t>
  </si>
  <si>
    <t>33-3021</t>
  </si>
  <si>
    <t>Detectives and Criminal Investigators</t>
  </si>
  <si>
    <t>33-3031</t>
  </si>
  <si>
    <t>Fish and Game Wardens</t>
  </si>
  <si>
    <t>33-3051</t>
  </si>
  <si>
    <t>Police and Sheriff?s Patrol Officers</t>
  </si>
  <si>
    <t>33-9011</t>
  </si>
  <si>
    <t>Animal Control Workers</t>
  </si>
  <si>
    <t>33-9021</t>
  </si>
  <si>
    <t>Private Detectives and Investigators</t>
  </si>
  <si>
    <t>33-9032</t>
  </si>
  <si>
    <t>Security Guards</t>
  </si>
  <si>
    <t>33-9091</t>
  </si>
  <si>
    <t>Crossing Guards and Flaggers</t>
  </si>
  <si>
    <t>33-9092</t>
  </si>
  <si>
    <t>Lifeguards, Ski Patrol, and Other Recreational Protective Service Workers</t>
  </si>
  <si>
    <t>33-9093</t>
  </si>
  <si>
    <t>Transportation Security Screeners</t>
  </si>
  <si>
    <t>33-9094</t>
  </si>
  <si>
    <t>School Bus Monitors</t>
  </si>
  <si>
    <t>33-9099</t>
  </si>
  <si>
    <t>Protective Service Workers, All Other</t>
  </si>
  <si>
    <t>35-1011</t>
  </si>
  <si>
    <t>Chefs and Head Cooks</t>
  </si>
  <si>
    <t>35-1012</t>
  </si>
  <si>
    <t>First-Line Supervisors of Food Preparation and Serving Workers</t>
  </si>
  <si>
    <t>35-2011</t>
  </si>
  <si>
    <t>Cooks, Fast Food</t>
  </si>
  <si>
    <t>35-2012</t>
  </si>
  <si>
    <t>Cooks, Institution and Cafeteria</t>
  </si>
  <si>
    <t>35-2015</t>
  </si>
  <si>
    <t>Cooks, Short Order</t>
  </si>
  <si>
    <t>35-2021</t>
  </si>
  <si>
    <t>Food Preparation Workers</t>
  </si>
  <si>
    <t>35-3011</t>
  </si>
  <si>
    <t>Bartenders</t>
  </si>
  <si>
    <t>35-3023</t>
  </si>
  <si>
    <t>Fast Food and Counter Workers</t>
  </si>
  <si>
    <t>35-3041</t>
  </si>
  <si>
    <t>Food Servers, Nonrestaurant</t>
  </si>
  <si>
    <t>35-9011</t>
  </si>
  <si>
    <t>Dining Room and Cafeteria Attendants and Bartender Helpers</t>
  </si>
  <si>
    <t>35-9021</t>
  </si>
  <si>
    <t>Dishwashers</t>
  </si>
  <si>
    <t>35-9031</t>
  </si>
  <si>
    <t>Hosts and Hostesses, Restaurant, Lounge, and Coffee Shop</t>
  </si>
  <si>
    <t>37-1011</t>
  </si>
  <si>
    <t>First-Line Supervisors of Housekeeping and Janitorial Workers</t>
  </si>
  <si>
    <t>37-1012</t>
  </si>
  <si>
    <t>Supervisors of Landscaping, Lawn Service &amp; Groundskeeping Workers</t>
  </si>
  <si>
    <t>37-2012</t>
  </si>
  <si>
    <t>Maids and Housekeeping Cleaners</t>
  </si>
  <si>
    <t>37-2021</t>
  </si>
  <si>
    <t>Pest Control Workers</t>
  </si>
  <si>
    <t>37-3011</t>
  </si>
  <si>
    <t>Landscaping and Groundskeeping Workers</t>
  </si>
  <si>
    <t>39-1014</t>
  </si>
  <si>
    <t>First-Line Supervisors of Entertainment and Rec Workers, Exc Gambling Svc</t>
  </si>
  <si>
    <t>39-1022</t>
  </si>
  <si>
    <t>First-Line Supervisors of Personal Service Workers</t>
  </si>
  <si>
    <t>39-2021</t>
  </si>
  <si>
    <t>Animal Caretakers</t>
  </si>
  <si>
    <t>39-3031</t>
  </si>
  <si>
    <t>Ushers, Lobby Attendants, and Ticket Takers</t>
  </si>
  <si>
    <t>39-3091</t>
  </si>
  <si>
    <t>Amusement and Recreation Attendants</t>
  </si>
  <si>
    <t>39-4021</t>
  </si>
  <si>
    <t>Funeral Attendants</t>
  </si>
  <si>
    <t>39-4031</t>
  </si>
  <si>
    <t>Morticians, Undertakers, and Funeral Arrangers</t>
  </si>
  <si>
    <t>39-5011</t>
  </si>
  <si>
    <t>Barbers</t>
  </si>
  <si>
    <t>39-5012</t>
  </si>
  <si>
    <t>Hairdressers, Hairstylists, and Cosmetologists</t>
  </si>
  <si>
    <t>39-5094</t>
  </si>
  <si>
    <t>Skincare Specialists</t>
  </si>
  <si>
    <t>39-9011</t>
  </si>
  <si>
    <t>Childcare Workers</t>
  </si>
  <si>
    <t>39-9031</t>
  </si>
  <si>
    <t>Exercise Trainers and Group Fitness Instructors</t>
  </si>
  <si>
    <t>39-9032</t>
  </si>
  <si>
    <t>Recreation Workers</t>
  </si>
  <si>
    <t>41-1011</t>
  </si>
  <si>
    <t>First-Line Supervisors of Retail Sales Workers</t>
  </si>
  <si>
    <t>41-1012</t>
  </si>
  <si>
    <t>First-Line Supervisors of Non-Retail Sales Workers</t>
  </si>
  <si>
    <t>41-2011</t>
  </si>
  <si>
    <t>Cashiers</t>
  </si>
  <si>
    <t>41-2021</t>
  </si>
  <si>
    <t>Counter and Rental Clerks</t>
  </si>
  <si>
    <t>41-2022</t>
  </si>
  <si>
    <t>Parts Salespersons</t>
  </si>
  <si>
    <t>41-3011</t>
  </si>
  <si>
    <t>Advertising Sales Agents</t>
  </si>
  <si>
    <t>41-3021</t>
  </si>
  <si>
    <t>Insurance Sales Agents</t>
  </si>
  <si>
    <t>41-3031</t>
  </si>
  <si>
    <t>Securities, Commodities, and Financial Services Sales Agents</t>
  </si>
  <si>
    <t>41-3091</t>
  </si>
  <si>
    <t>Sales Reps of Svcs, Ex Advertising, Insurance, Fin Svcs &amp; Travel</t>
  </si>
  <si>
    <t>41-4011</t>
  </si>
  <si>
    <t>Sales Rep., Wholesale &amp; Manufacturing, Technical &amp; Scientific Products</t>
  </si>
  <si>
    <t>41-4012</t>
  </si>
  <si>
    <t>Sales Rep., Wholesale &amp; Manufacturing, Except Tech. &amp; Scientific Products</t>
  </si>
  <si>
    <t>41-9011</t>
  </si>
  <si>
    <t>Demonstrators and Product Promoters</t>
  </si>
  <si>
    <t>41-9022</t>
  </si>
  <si>
    <t>Real Estate Sales Agents</t>
  </si>
  <si>
    <t>41-9031</t>
  </si>
  <si>
    <t>Sales Engineers</t>
  </si>
  <si>
    <t>41-9099</t>
  </si>
  <si>
    <t>Sales and Related Workers, All Other</t>
  </si>
  <si>
    <t>43-1011</t>
  </si>
  <si>
    <t>First-Line Supervisors of Office and Administrative Support Workers</t>
  </si>
  <si>
    <t>43-2011</t>
  </si>
  <si>
    <t>Switchboard Operators, Including Answering Service</t>
  </si>
  <si>
    <t>43-3011</t>
  </si>
  <si>
    <t>Bill and Account Collectors</t>
  </si>
  <si>
    <t>43-3021</t>
  </si>
  <si>
    <t>Billing and Posting Clerks</t>
  </si>
  <si>
    <t>43-3031</t>
  </si>
  <si>
    <t>Bookkeeping, Accounting, and Auditing Clerks</t>
  </si>
  <si>
    <t>43-3051</t>
  </si>
  <si>
    <t>Payroll and Timekeeping Clerks</t>
  </si>
  <si>
    <t>43-3061</t>
  </si>
  <si>
    <t>Procurement Clerks</t>
  </si>
  <si>
    <t>43-3071</t>
  </si>
  <si>
    <t>Tellers</t>
  </si>
  <si>
    <t>43-4031</t>
  </si>
  <si>
    <t>Court, Municipal, and License Clerks</t>
  </si>
  <si>
    <t>43-4061</t>
  </si>
  <si>
    <t>Eligibility Interviewers, Government Programs</t>
  </si>
  <si>
    <t>43-4071</t>
  </si>
  <si>
    <t>File Clerks</t>
  </si>
  <si>
    <t>43-4081</t>
  </si>
  <si>
    <t>Hotel, Motel, and Resort Desk Clerks</t>
  </si>
  <si>
    <t>43-4111</t>
  </si>
  <si>
    <t>Interviewers, Except Eligibility and Loan</t>
  </si>
  <si>
    <t>43-4121</t>
  </si>
  <si>
    <t>Library Assistants, Clerical</t>
  </si>
  <si>
    <t>43-4131</t>
  </si>
  <si>
    <t>Loan Interviewers and Clerks</t>
  </si>
  <si>
    <t>43-4141</t>
  </si>
  <si>
    <t>New Accounts Clerks</t>
  </si>
  <si>
    <t>43-4151</t>
  </si>
  <si>
    <t>Order Clerks</t>
  </si>
  <si>
    <t>43-4161</t>
  </si>
  <si>
    <t>Human Resources Assistants, Except Payroll and Timekeeping</t>
  </si>
  <si>
    <t>43-4171</t>
  </si>
  <si>
    <t>Receptionists and Information Clerks</t>
  </si>
  <si>
    <t>43-4199</t>
  </si>
  <si>
    <t>Information and Record Clerks, All Other</t>
  </si>
  <si>
    <t>43-5021</t>
  </si>
  <si>
    <t>Couriers and Messengers</t>
  </si>
  <si>
    <t>43-5031</t>
  </si>
  <si>
    <t>Public Safety Telecommunicators</t>
  </si>
  <si>
    <t>43-5032</t>
  </si>
  <si>
    <t>Dispatchers, Except Police, Fire, and Ambulance</t>
  </si>
  <si>
    <t>43-5041</t>
  </si>
  <si>
    <t>Meter Readers, Utilities</t>
  </si>
  <si>
    <t>43-5051</t>
  </si>
  <si>
    <t>Postal Service Clerks</t>
  </si>
  <si>
    <t>43-5052</t>
  </si>
  <si>
    <t>Postal Service Mail Carriers</t>
  </si>
  <si>
    <t>43-5061</t>
  </si>
  <si>
    <t>Production, Planning, and Expediting Clerks</t>
  </si>
  <si>
    <t>43-5071</t>
  </si>
  <si>
    <t>Shipping, Receiving, and Inventory Clerks</t>
  </si>
  <si>
    <t>43-5111</t>
  </si>
  <si>
    <t>Weighers, Measurers, Checkers, and Samplers, Recordkeeping</t>
  </si>
  <si>
    <t>43-6011</t>
  </si>
  <si>
    <t>Executive Secretaries and Executive Administrative Assistants</t>
  </si>
  <si>
    <t>43-6012</t>
  </si>
  <si>
    <t>Legal Secretaries and Administrative Assistants</t>
  </si>
  <si>
    <t>Medical Secretaries and Administrative Assistants</t>
  </si>
  <si>
    <t>43-6014</t>
  </si>
  <si>
    <t>Secretaries &amp; Administrative Assistants, Except Legal, Medical, &amp; Executive</t>
  </si>
  <si>
    <t>43-9021</t>
  </si>
  <si>
    <t>Data Entry Keyers</t>
  </si>
  <si>
    <t>43-9041</t>
  </si>
  <si>
    <t>Insurance Claims and Policy Processing Clerks</t>
  </si>
  <si>
    <t>43-9051</t>
  </si>
  <si>
    <t>Mail Clerks and Mail Machine Operators, Except Postal Service</t>
  </si>
  <si>
    <t>43-9061</t>
  </si>
  <si>
    <t>Office Clerks, General</t>
  </si>
  <si>
    <t>43-9071</t>
  </si>
  <si>
    <t>Office Machine Operators, Except Computer</t>
  </si>
  <si>
    <t>43-9199</t>
  </si>
  <si>
    <t>Office and Administrative Support Workers, All Other</t>
  </si>
  <si>
    <t>45-2091</t>
  </si>
  <si>
    <t>Agricultural Equipment Operators</t>
  </si>
  <si>
    <t>45-2092</t>
  </si>
  <si>
    <t>Farmworkers and Laborers, Crop, Nursery, and Greenhouse</t>
  </si>
  <si>
    <t>45-2093</t>
  </si>
  <si>
    <t>Farmworkers, Farm, Ranch, and Aquacultural Animals</t>
  </si>
  <si>
    <t>47-1011</t>
  </si>
  <si>
    <t>First-Line Supervisors of Construction Trades and Extraction Workers</t>
  </si>
  <si>
    <t>47-2031</t>
  </si>
  <si>
    <t>Carpenters</t>
  </si>
  <si>
    <t>47-2051</t>
  </si>
  <si>
    <t>Cement Masons and Concrete Finishers</t>
  </si>
  <si>
    <t>47-2071</t>
  </si>
  <si>
    <t>Paving, Surfacing, and Tamping Equipment Operators</t>
  </si>
  <si>
    <t>47-2073</t>
  </si>
  <si>
    <t>Operating Engineers and Other Construction Equipment Operators</t>
  </si>
  <si>
    <t>47-2111</t>
  </si>
  <si>
    <t>Electricians</t>
  </si>
  <si>
    <t>47-2121</t>
  </si>
  <si>
    <t>Glaziers</t>
  </si>
  <si>
    <t>47-2131</t>
  </si>
  <si>
    <t>Insulation Workers, Floor, Ceiling, and Wall</t>
  </si>
  <si>
    <t>47-2141</t>
  </si>
  <si>
    <t>Painters, Construction and Maintenance</t>
  </si>
  <si>
    <t>47-2152</t>
  </si>
  <si>
    <t>Plumbers, Pipefitters, and Steamfitters</t>
  </si>
  <si>
    <t>47-2171</t>
  </si>
  <si>
    <t>Reinforcing Iron and Rebar Workers</t>
  </si>
  <si>
    <t>47-2181</t>
  </si>
  <si>
    <t>Roofers</t>
  </si>
  <si>
    <t>47-2211</t>
  </si>
  <si>
    <t>Sheet Metal Workers</t>
  </si>
  <si>
    <t>47-3013</t>
  </si>
  <si>
    <t>Helpers--Electricians</t>
  </si>
  <si>
    <t>47-3015</t>
  </si>
  <si>
    <t>Helpers--Pipelayers, Plumbers, Pipefitters, and Steamfitters</t>
  </si>
  <si>
    <t>47-4011</t>
  </si>
  <si>
    <t>Construction and Building Inspectors</t>
  </si>
  <si>
    <t>47-4051</t>
  </si>
  <si>
    <t>Highway Maintenance Workers</t>
  </si>
  <si>
    <t>47-5011</t>
  </si>
  <si>
    <t>Derrick Operators, Oil and Gas</t>
  </si>
  <si>
    <t>47-5012</t>
  </si>
  <si>
    <t>Rotary Drill Operators, Oil and Gas</t>
  </si>
  <si>
    <t>47-5013</t>
  </si>
  <si>
    <t>Service Unit Operators, Oil and Gas</t>
  </si>
  <si>
    <t>49-1011</t>
  </si>
  <si>
    <t>First-Line Supervisors of Mechanics, Installers, and Repairers</t>
  </si>
  <si>
    <t>49-2011</t>
  </si>
  <si>
    <t>Computer, Automated Teller, and Office Machine Repairers</t>
  </si>
  <si>
    <t>49-2022</t>
  </si>
  <si>
    <t>Telecommunications Equipment Installers &amp; Repairers, Exc. Line Installers</t>
  </si>
  <si>
    <t>49-2091</t>
  </si>
  <si>
    <t>Avionics Technicians</t>
  </si>
  <si>
    <t>49-2095</t>
  </si>
  <si>
    <t>Electrical and Electronics Repairers, Powerhouse, Substation, and Relay</t>
  </si>
  <si>
    <t>49-2098</t>
  </si>
  <si>
    <t>Security and Fire Alarm Systems Installers</t>
  </si>
  <si>
    <t>49-3011</t>
  </si>
  <si>
    <t>Aircraft Mechanics and Service Technicians</t>
  </si>
  <si>
    <t>49-3021</t>
  </si>
  <si>
    <t>Automotive Body and Related Repairers</t>
  </si>
  <si>
    <t>49-3023</t>
  </si>
  <si>
    <t>Automotive Service Technicians and Mechanics</t>
  </si>
  <si>
    <t>49-3031</t>
  </si>
  <si>
    <t>Bus and Truck Mechanics and Diesel Engine Specialists</t>
  </si>
  <si>
    <t>49-3041</t>
  </si>
  <si>
    <t>Farm Equipment Mechanics and Service Technicians</t>
  </si>
  <si>
    <t>49-3042</t>
  </si>
  <si>
    <t>Mobile Heavy Equipment Mechanics, Except Engines</t>
  </si>
  <si>
    <t>49-3052</t>
  </si>
  <si>
    <t>Motorcycle Mechanics</t>
  </si>
  <si>
    <t>49-3053</t>
  </si>
  <si>
    <t>Outdoor Power Equipment and Other Small Engine Mechanics</t>
  </si>
  <si>
    <t>49-3093</t>
  </si>
  <si>
    <t>Tire Repairers and Changers</t>
  </si>
  <si>
    <t>49-9012</t>
  </si>
  <si>
    <t>Control and Valve Installers and Repairers, Except Mechanical Door</t>
  </si>
  <si>
    <t>49-9021</t>
  </si>
  <si>
    <t>Heating, Air Conditioning, and Refrigeration Mechanics and Installers</t>
  </si>
  <si>
    <t>49-9031</t>
  </si>
  <si>
    <t>Home Appliance Repairers</t>
  </si>
  <si>
    <t>49-9041</t>
  </si>
  <si>
    <t>Industrial Machinery Mechanics</t>
  </si>
  <si>
    <t>49-9043</t>
  </si>
  <si>
    <t>Maintenance Workers, Machinery</t>
  </si>
  <si>
    <t>49-9051</t>
  </si>
  <si>
    <t>Electrical Power-Line Installers and Repairers</t>
  </si>
  <si>
    <t>49-9052</t>
  </si>
  <si>
    <t>Telecommunications Line Installers and Repairers</t>
  </si>
  <si>
    <t>49-9062</t>
  </si>
  <si>
    <t>Medical Equipment Repairers</t>
  </si>
  <si>
    <t>49-9081</t>
  </si>
  <si>
    <t>Wind Turbine Service Technicians</t>
  </si>
  <si>
    <t>49-9096</t>
  </si>
  <si>
    <t>Riggers</t>
  </si>
  <si>
    <t>49-9098</t>
  </si>
  <si>
    <t>Helpers--Installation, Maintenance, and Repair Workers</t>
  </si>
  <si>
    <t>49-9099</t>
  </si>
  <si>
    <t>Installation, Maintenance, and Repair Workers, All Other</t>
  </si>
  <si>
    <t>51-1011</t>
  </si>
  <si>
    <t>First-Line Supervisors of Production and Operating Workers</t>
  </si>
  <si>
    <t>51-2011</t>
  </si>
  <si>
    <t>Aircraft Structure, Surfaces, Rigging, and Systems Assemblers</t>
  </si>
  <si>
    <t>51-2021</t>
  </si>
  <si>
    <t>Coil Winders, Tapers, and Finishers</t>
  </si>
  <si>
    <t>51-2028</t>
  </si>
  <si>
    <t>Electrical, etc., Assemblers, Except Coil Winders, Tapers, and Finishers</t>
  </si>
  <si>
    <t>51-2041</t>
  </si>
  <si>
    <t>Structural Metal Fabricators and Fitters</t>
  </si>
  <si>
    <t>51-3011</t>
  </si>
  <si>
    <t>Bakers</t>
  </si>
  <si>
    <t>51-3021</t>
  </si>
  <si>
    <t>Butchers and Meat Cutters</t>
  </si>
  <si>
    <t>51-4021</t>
  </si>
  <si>
    <t>Extruding &amp; Drawing Machine Setters, Operators, &amp; Tenders, Metal &amp; Plastic</t>
  </si>
  <si>
    <t>51-4031</t>
  </si>
  <si>
    <t>Cutting, Punching &amp; Press Machine Setters, Oper. &amp; Tenders, Metal &amp; Plastic</t>
  </si>
  <si>
    <t>51-4041</t>
  </si>
  <si>
    <t>Machinists</t>
  </si>
  <si>
    <t>51-4072</t>
  </si>
  <si>
    <t>Molding, Coremaking &amp; Casting Machine Set., Oper. &amp; Tend., Metal &amp; Plastic</t>
  </si>
  <si>
    <t>51-4081</t>
  </si>
  <si>
    <t>Multiple Machine Tool Setters, Operators, and Tenders, Metal and Plastic</t>
  </si>
  <si>
    <t>51-4111</t>
  </si>
  <si>
    <t>Tool and Die Makers</t>
  </si>
  <si>
    <t>51-4121</t>
  </si>
  <si>
    <t>Welders, Cutters, Solderers, and Brazers</t>
  </si>
  <si>
    <t>51-4122</t>
  </si>
  <si>
    <t>Welding, Soldering, and Brazing Machine Setters, Operators, and Tenders</t>
  </si>
  <si>
    <t>51-4193</t>
  </si>
  <si>
    <t>Plating Machine Setters, Operators, and Tenders, Metal and Plastic</t>
  </si>
  <si>
    <t>51-5112</t>
  </si>
  <si>
    <t>Printing Press Operators</t>
  </si>
  <si>
    <t>51-6011</t>
  </si>
  <si>
    <t>Laundry and Dry-Cleaning Workers</t>
  </si>
  <si>
    <t>51-6021</t>
  </si>
  <si>
    <t>Pressers, Textile, Garment, and Related Materials</t>
  </si>
  <si>
    <t>51-6031</t>
  </si>
  <si>
    <t>Sewing Machine Operators</t>
  </si>
  <si>
    <t>51-6062</t>
  </si>
  <si>
    <t>Textile Cutting Machine Setters, Operators, and Tenders</t>
  </si>
  <si>
    <t>51-7011</t>
  </si>
  <si>
    <t>Cabinetmakers and Bench Carpenters</t>
  </si>
  <si>
    <t>51-8031</t>
  </si>
  <si>
    <t>Water and Wastewater Treatment Plant and System Operators</t>
  </si>
  <si>
    <t>51-8092</t>
  </si>
  <si>
    <t>Gas Plant Operators</t>
  </si>
  <si>
    <t>51-8093</t>
  </si>
  <si>
    <t>Petroleum Pump System Operators, Refinery Operators, and Gagers</t>
  </si>
  <si>
    <t>51-9011</t>
  </si>
  <si>
    <t>Chemical Equipment Operators and Tenders</t>
  </si>
  <si>
    <t>51-9021</t>
  </si>
  <si>
    <t>Crushing, Grinding, and Polishing Machine Setters, Operators, and Tenders</t>
  </si>
  <si>
    <t>51-9022</t>
  </si>
  <si>
    <t>Grinding and Polishing Workers, Hand</t>
  </si>
  <si>
    <t>51-9061</t>
  </si>
  <si>
    <t>Inspectors, Testers, Sorters, Samplers, and Weighers</t>
  </si>
  <si>
    <t>51-9111</t>
  </si>
  <si>
    <t>Packaging and Filling Machine Operators and Tenders</t>
  </si>
  <si>
    <t>51-9124</t>
  </si>
  <si>
    <t>Coating, Painting, and Spraying Machine Setters, Operators, and Tenders</t>
  </si>
  <si>
    <t>51-9161</t>
  </si>
  <si>
    <t>Computer Numerically Controlled Tool Operators</t>
  </si>
  <si>
    <t>51-9191</t>
  </si>
  <si>
    <t>Adhesive Bonding Machine Operators and Tenders</t>
  </si>
  <si>
    <t>51-9198</t>
  </si>
  <si>
    <t>Helpers--Production Workers</t>
  </si>
  <si>
    <t>51-9199</t>
  </si>
  <si>
    <t>Production Workers, All Other</t>
  </si>
  <si>
    <t>53-1047</t>
  </si>
  <si>
    <t>Suprs of Trans &amp; Material Moving Wkrs, Ex Aircraft Cargo Handling Suprs</t>
  </si>
  <si>
    <t>53-2022</t>
  </si>
  <si>
    <t>Airfield Operations Specialists</t>
  </si>
  <si>
    <t>53-3031</t>
  </si>
  <si>
    <t>Driver/Sales Workers</t>
  </si>
  <si>
    <t>53-3033</t>
  </si>
  <si>
    <t>Light Truck Drivers</t>
  </si>
  <si>
    <t>53-3051</t>
  </si>
  <si>
    <t>Bus Drivers, School</t>
  </si>
  <si>
    <t>53-3052</t>
  </si>
  <si>
    <t>Bus Drivers, Transit and Intercity</t>
  </si>
  <si>
    <t>53-3053</t>
  </si>
  <si>
    <t>Shuttle Drivers and Chauffeurs</t>
  </si>
  <si>
    <t>53-3099</t>
  </si>
  <si>
    <t>Motor Vehicle Operators, All Other</t>
  </si>
  <si>
    <t>53-6021</t>
  </si>
  <si>
    <t>Parking Attendants</t>
  </si>
  <si>
    <t>53-6031</t>
  </si>
  <si>
    <t>Automotive and Watercraft Service Attendants</t>
  </si>
  <si>
    <t>53-6032</t>
  </si>
  <si>
    <t>Aircraft Service Attendants</t>
  </si>
  <si>
    <t>53-7051</t>
  </si>
  <si>
    <t>Industrial Truck and Tractor Operators</t>
  </si>
  <si>
    <t>53-7061</t>
  </si>
  <si>
    <t>Cleaners of Vehicles and Equipment</t>
  </si>
  <si>
    <t>53-7064</t>
  </si>
  <si>
    <t>Packers and Packagers, Hand</t>
  </si>
  <si>
    <t>53-7065</t>
  </si>
  <si>
    <t>Stockers and Order Fillers</t>
  </si>
  <si>
    <t>53-7073</t>
  </si>
  <si>
    <t>Wellhead Pumpers</t>
  </si>
  <si>
    <t>53-7081</t>
  </si>
  <si>
    <t>Refuse and Recyclable Material Collectors</t>
  </si>
  <si>
    <t>Occupational Employment and Wage Statistics Program, Data Benchmarked to 2021</t>
  </si>
  <si>
    <t>Occ Summary Level</t>
  </si>
  <si>
    <t>Occ Code</t>
  </si>
  <si>
    <t>Annual Exits from Workforce</t>
  </si>
  <si>
    <t>Annual Transfers from Occupation</t>
  </si>
  <si>
    <t>Annual Change in Employment (Growth)</t>
  </si>
  <si>
    <t>Total Annual Openings</t>
  </si>
  <si>
    <t>Typical Education Needed for Entry into Occupation</t>
  </si>
  <si>
    <t>Work Experience in a Related Occupation</t>
  </si>
  <si>
    <t>Typical on-the-job Training</t>
  </si>
  <si>
    <t>2021 Mean Hourly Wage</t>
  </si>
  <si>
    <t>2021 Mean Annual Wage</t>
  </si>
  <si>
    <t>Occupation Wage Footnotes</t>
  </si>
  <si>
    <t>Total</t>
  </si>
  <si>
    <t>00-0000</t>
  </si>
  <si>
    <t>Total, All Occupations</t>
  </si>
  <si>
    <t>Information not available</t>
  </si>
  <si>
    <t/>
  </si>
  <si>
    <t>Major</t>
  </si>
  <si>
    <t>11-0000</t>
  </si>
  <si>
    <t>Management Occupations</t>
  </si>
  <si>
    <t>Minor</t>
  </si>
  <si>
    <t>11-1000</t>
  </si>
  <si>
    <t>Top Executives</t>
  </si>
  <si>
    <t>Master's degree</t>
  </si>
  <si>
    <t>None</t>
  </si>
  <si>
    <t>No formal educational credential</t>
  </si>
  <si>
    <t>Moderate-term on-the-job training</t>
  </si>
  <si>
    <t>Bachelor's degree</t>
  </si>
  <si>
    <t>11-2000</t>
  </si>
  <si>
    <t>Advertising, Marketing, Promotions, Public Relations, and Sales Managers</t>
  </si>
  <si>
    <t>11-3000</t>
  </si>
  <si>
    <t>Operations Specialties Managers</t>
  </si>
  <si>
    <t>Broad</t>
  </si>
  <si>
    <t>11-3010</t>
  </si>
  <si>
    <t>Administrative Services and Facilities Managers</t>
  </si>
  <si>
    <t>Less than 5 years</t>
  </si>
  <si>
    <t>† ‡ #</t>
  </si>
  <si>
    <t>High school diploma or equivalent</t>
  </si>
  <si>
    <t>Short-term on-the-job training</t>
  </si>
  <si>
    <t>11-9000</t>
  </si>
  <si>
    <t>Other Management Occupations</t>
  </si>
  <si>
    <t>Postsecondary nondegree award</t>
  </si>
  <si>
    <t>19-4045</t>
  </si>
  <si>
    <t>Geological and Hydrologic Technicians</t>
  </si>
  <si>
    <t>Associate's degree</t>
  </si>
  <si>
    <t>13-0000</t>
  </si>
  <si>
    <t>Business and Financial Operations Occupations</t>
  </si>
  <si>
    <t>13-1000</t>
  </si>
  <si>
    <t>Business Operations Specialists</t>
  </si>
  <si>
    <t>13-1020</t>
  </si>
  <si>
    <t>Buyers and Purchasing Agents</t>
  </si>
  <si>
    <t>15-1256</t>
  </si>
  <si>
    <t>Software Developers and Software Quality Assurance Analysts and Testers</t>
  </si>
  <si>
    <t>Internship/residency</t>
  </si>
  <si>
    <t>13-2000</t>
  </si>
  <si>
    <t>Financial Specialists</t>
  </si>
  <si>
    <t>Long-term on-the-job training</t>
  </si>
  <si>
    <t>15-0000</t>
  </si>
  <si>
    <t>Computer and Mathematical Occupations</t>
  </si>
  <si>
    <t>15-1200</t>
  </si>
  <si>
    <t>Computer Occupations</t>
  </si>
  <si>
    <t>53-3058</t>
  </si>
  <si>
    <t>Passenger Vehicle Drivers, Except Bus Drivers, Transit and Intercity</t>
  </si>
  <si>
    <t>17-0000</t>
  </si>
  <si>
    <t>Architecture and Engineering Occupations</t>
  </si>
  <si>
    <t>17-1000</t>
  </si>
  <si>
    <t>Architects, Surveyors, and Cartographers</t>
  </si>
  <si>
    <t>17-2000</t>
  </si>
  <si>
    <t>Engineers</t>
  </si>
  <si>
    <t>5 years or more</t>
  </si>
  <si>
    <t>17-3000</t>
  </si>
  <si>
    <t>Drafters, Engineering Technicians, and Mapping Technicians</t>
  </si>
  <si>
    <t>19-0000</t>
  </si>
  <si>
    <t>Life, Physical, and Social Science Occupations</t>
  </si>
  <si>
    <t>19-1000</t>
  </si>
  <si>
    <t>Life Scientists</t>
  </si>
  <si>
    <t>19-3000</t>
  </si>
  <si>
    <t>Social Scientists and Related Workers</t>
  </si>
  <si>
    <t>19-4000</t>
  </si>
  <si>
    <t>Life, Physical, and Social Science Technicians</t>
  </si>
  <si>
    <t>25-9044</t>
  </si>
  <si>
    <t>Teaching Assistants, Postsecondary</t>
  </si>
  <si>
    <t>21-0000</t>
  </si>
  <si>
    <t>Community and Social Service Occupations</t>
  </si>
  <si>
    <t>21-1000</t>
  </si>
  <si>
    <t>Counselors, Social Workers, and Other Community and Social Service Specialists</t>
  </si>
  <si>
    <t>Cutting, Punching, and Press Machine Setters, Operators, and Tenders, Metal and Plastic</t>
  </si>
  <si>
    <t>21-2000</t>
  </si>
  <si>
    <t>Religious Workers</t>
  </si>
  <si>
    <t>23-0000</t>
  </si>
  <si>
    <t>Legal Occupations</t>
  </si>
  <si>
    <t>23-1000</t>
  </si>
  <si>
    <t>Lawyers, Judges, and Related Workers</t>
  </si>
  <si>
    <t>23-2000</t>
  </si>
  <si>
    <t>Legal Support Workers</t>
  </si>
  <si>
    <t>51-9032</t>
  </si>
  <si>
    <t>Cutting and Slicing Machine Setters, Operators, and Tenders</t>
  </si>
  <si>
    <t>25-0000</t>
  </si>
  <si>
    <t>Education, Training, and Library Occupations</t>
  </si>
  <si>
    <t>‡</t>
  </si>
  <si>
    <t>25-2000</t>
  </si>
  <si>
    <t>Preschool, Elementary, Middle, Secondary, and Special Education Teachers</t>
  </si>
  <si>
    <t>Molding, Coremaking, and Casting Machine Setters, Operators, and Tenders, Metal and Plastic</t>
  </si>
  <si>
    <t>25-3000</t>
  </si>
  <si>
    <t>Other Teachers and Instructors</t>
  </si>
  <si>
    <t>39-1098</t>
  </si>
  <si>
    <t>First-Line Supervisors of Personal Service and Entertainment and Recreation Workers, Except Gambling Services</t>
  </si>
  <si>
    <t>25-9000</t>
  </si>
  <si>
    <t>Other Educational Instruction and Library Occupations</t>
  </si>
  <si>
    <t>27-0000</t>
  </si>
  <si>
    <t>Arts, Design, Entertainment, Sports, and Media Occupations</t>
  </si>
  <si>
    <t>27-2000</t>
  </si>
  <si>
    <t>Entertainers and Performers, Sports and Related Workers</t>
  </si>
  <si>
    <t>27-3000</t>
  </si>
  <si>
    <t>Media and Communication Workers</t>
  </si>
  <si>
    <t>Doctoral or professional degree</t>
  </si>
  <si>
    <t>29-0000</t>
  </si>
  <si>
    <t>Healthcare Practitioners and Technical Occupations</t>
  </si>
  <si>
    <t>29-1000</t>
  </si>
  <si>
    <t>Healthcare Diagnosing or Treating Practitioners</t>
  </si>
  <si>
    <t>Sales Representatives of Services, Except Advertising, Insurance, Financial Services, and Travel</t>
  </si>
  <si>
    <t>29-9098</t>
  </si>
  <si>
    <t xml:space="preserve">Health Information Technologists, Medical Registrars, Surgical Assistants, and Healthcare Practitioners and Technical Workers, All Other     </t>
  </si>
  <si>
    <t>29-2010</t>
  </si>
  <si>
    <t>Clinical Laboratory Technologists and Technicians</t>
  </si>
  <si>
    <t>13-2098</t>
  </si>
  <si>
    <t>Financial and Investment Analysts, Financial Risk Specialists, and Financial Specialists, All Other</t>
  </si>
  <si>
    <t>29-2040</t>
  </si>
  <si>
    <t xml:space="preserve">Emergency Medical Technicians and Paramedics    </t>
  </si>
  <si>
    <t>Apprenticeship</t>
  </si>
  <si>
    <t>31-0000</t>
  </si>
  <si>
    <t>Healthcare Support Occupations</t>
  </si>
  <si>
    <t>31-1100</t>
  </si>
  <si>
    <t>Home Health and Personal Care Aides; and Nursing Assistants, Orderlies, and Psychiatric Aides</t>
  </si>
  <si>
    <t>31-1120</t>
  </si>
  <si>
    <t>Home Health and Personal Care Aides</t>
  </si>
  <si>
    <t>31-2000</t>
  </si>
  <si>
    <t>31-9000</t>
  </si>
  <si>
    <t>Other Healthcare Support Occupations</t>
  </si>
  <si>
    <t>11-9198</t>
  </si>
  <si>
    <t xml:space="preserve">Personal Service Managers, All Other; Entertainment and Recreation Managers, Except Gambling; and Managers, All Other </t>
  </si>
  <si>
    <t>Electrical, Electronic, and Electromechanical Assemblers, Except Coil Winders, Tapers, and Finishers</t>
  </si>
  <si>
    <t>33-0000</t>
  </si>
  <si>
    <t>Protective Service Occupations</t>
  </si>
  <si>
    <t>33-1000</t>
  </si>
  <si>
    <t>Supervisors of Protective Service Workers</t>
  </si>
  <si>
    <t>33-2000</t>
  </si>
  <si>
    <t>Firefighting and Prevention Workers</t>
  </si>
  <si>
    <t>33-3000</t>
  </si>
  <si>
    <t>Law Enforcement Workers</t>
  </si>
  <si>
    <t xml:space="preserve">Fast Food and Counter Workers     </t>
  </si>
  <si>
    <t>33-9000</t>
  </si>
  <si>
    <t>Other Protective Service Workers</t>
  </si>
  <si>
    <t>29-2098</t>
  </si>
  <si>
    <t>Medical Dosimetrists, Medical Records Specialists, and Health Technologists and Technicians, All Other</t>
  </si>
  <si>
    <t>35-0000</t>
  </si>
  <si>
    <t>Food Preparation and Serving Related Occupations</t>
  </si>
  <si>
    <t>35-1010</t>
  </si>
  <si>
    <t>Supervisors of Food Preparation and Serving Workers</t>
  </si>
  <si>
    <t>35-2000</t>
  </si>
  <si>
    <t>Cooks and Food Preparation Workers</t>
  </si>
  <si>
    <t>35-3000</t>
  </si>
  <si>
    <t>Food and Beverage Serving Workers</t>
  </si>
  <si>
    <t>35-9000</t>
  </si>
  <si>
    <t>Other Food Preparation and Serving Related Workers</t>
  </si>
  <si>
    <t>37-0000</t>
  </si>
  <si>
    <t>Building and Grounds Cleaning and Maintenance Occupations</t>
  </si>
  <si>
    <t>37-1010</t>
  </si>
  <si>
    <t>First-Line Supervisors of Building and Grounds Cleaning and Maintenance Workers</t>
  </si>
  <si>
    <t>37-2000</t>
  </si>
  <si>
    <t>Building Cleaning and Pest Control Workers</t>
  </si>
  <si>
    <t>37-3010</t>
  </si>
  <si>
    <t>Grounds Maintenance Workers</t>
  </si>
  <si>
    <t>39-0000</t>
  </si>
  <si>
    <t>Personal Care and Service Occupations</t>
  </si>
  <si>
    <t>39-2000</t>
  </si>
  <si>
    <t>Animal Care and Service Workers</t>
  </si>
  <si>
    <t>39-3000</t>
  </si>
  <si>
    <t>Entertainment Attendants and Related Workers</t>
  </si>
  <si>
    <t>39-4000</t>
  </si>
  <si>
    <t>Funeral Service Workers</t>
  </si>
  <si>
    <t>39-5000</t>
  </si>
  <si>
    <t>Personal Appearance Workers</t>
  </si>
  <si>
    <t>39-9000</t>
  </si>
  <si>
    <t>Other Personal Care and Service Workers</t>
  </si>
  <si>
    <t>41-0000</t>
  </si>
  <si>
    <t>Sales and Related Occupations</t>
  </si>
  <si>
    <t>41-1010</t>
  </si>
  <si>
    <t>First-Line Supervisors of Sales Workers</t>
  </si>
  <si>
    <t>41-2000</t>
  </si>
  <si>
    <t>Retail Sales Workers</t>
  </si>
  <si>
    <t>41-3000</t>
  </si>
  <si>
    <t>Sales Representatives, Services</t>
  </si>
  <si>
    <t>41-4010</t>
  </si>
  <si>
    <t>Sales Representatives, Wholesale and Manufacturing</t>
  </si>
  <si>
    <t>41-9000</t>
  </si>
  <si>
    <t>Other Sales and Related Workers</t>
  </si>
  <si>
    <t>43-0000</t>
  </si>
  <si>
    <t>Office and Administrative Support Occupations</t>
  </si>
  <si>
    <t>43-3000</t>
  </si>
  <si>
    <t>Financial Clerks</t>
  </si>
  <si>
    <t>43-4000</t>
  </si>
  <si>
    <t>Information and Record Clerks</t>
  </si>
  <si>
    <t>Some college, no degree</t>
  </si>
  <si>
    <t>13-1198</t>
  </si>
  <si>
    <t>Project Management Specialists and Business Operations Specialists, All Other</t>
  </si>
  <si>
    <t xml:space="preserve">Coating, Painting, and Spraying Machine Setters, Operators, and Tenders     </t>
  </si>
  <si>
    <t>19-3031</t>
  </si>
  <si>
    <t>Clinical, Counseling, and School Psychologists</t>
  </si>
  <si>
    <t>43-5000</t>
  </si>
  <si>
    <t>Material Recording, Scheduling, Dispatching, and Distributing Workers</t>
  </si>
  <si>
    <t>43-6010</t>
  </si>
  <si>
    <t>Secretaries and Administrative Assistants</t>
  </si>
  <si>
    <t>43-9000</t>
  </si>
  <si>
    <t>Other Office and Administrative Support Workers</t>
  </si>
  <si>
    <t>Police and Sheriff's Patrol Officers</t>
  </si>
  <si>
    <t>45-0000</t>
  </si>
  <si>
    <t>Farming, Fishing, and Forestry Occupations</t>
  </si>
  <si>
    <t>45-1000</t>
  </si>
  <si>
    <t>Supervisors of Farming, Fishing, and Forestry Workers</t>
  </si>
  <si>
    <t>45-2000</t>
  </si>
  <si>
    <t>Agricultural Workers</t>
  </si>
  <si>
    <t>47-0000</t>
  </si>
  <si>
    <t>Construction and Extraction Occupations</t>
  </si>
  <si>
    <t>47-1000</t>
  </si>
  <si>
    <t>Supervisors of Construction and Extraction Workers</t>
  </si>
  <si>
    <t>47-2000</t>
  </si>
  <si>
    <t>Construction Trades Workers</t>
  </si>
  <si>
    <t xml:space="preserve">News Analysts, Reporters, and Journalists     </t>
  </si>
  <si>
    <t>47-3010</t>
  </si>
  <si>
    <t>Helpers, Construction Trades</t>
  </si>
  <si>
    <t>47-4000</t>
  </si>
  <si>
    <t>Other Construction and Related Workers</t>
  </si>
  <si>
    <t>47-5000</t>
  </si>
  <si>
    <t>Extraction Workers</t>
  </si>
  <si>
    <t>49-0000</t>
  </si>
  <si>
    <t>Installation, Maintenance, and Repair Occupations</t>
  </si>
  <si>
    <t>49-1000</t>
  </si>
  <si>
    <t>Supervisors of Installation, Maintenance, and Repair Workers</t>
  </si>
  <si>
    <t>49-2000</t>
  </si>
  <si>
    <t>Electrical and Electronic Equipment Mechanics, Installers, and Repairers</t>
  </si>
  <si>
    <t>49-3000</t>
  </si>
  <si>
    <t>Vehicle and Mobile Equipment Mechanics, Installers, and Repairers</t>
  </si>
  <si>
    <t>49-9000</t>
  </si>
  <si>
    <t>Other Installation, Maintenance, and Repair Occupations</t>
  </si>
  <si>
    <t>Telecommunications Equipment Installers and Repairers, Except Line Installers</t>
  </si>
  <si>
    <t>51-0000</t>
  </si>
  <si>
    <t>Production Occupations</t>
  </si>
  <si>
    <t>51-1000</t>
  </si>
  <si>
    <t>Supervisors of Production Workers</t>
  </si>
  <si>
    <t>51-2000</t>
  </si>
  <si>
    <t>Assemblers and Fabricators</t>
  </si>
  <si>
    <t>51-2090</t>
  </si>
  <si>
    <t>Miscellaneous Assemblers and Fabricators</t>
  </si>
  <si>
    <t>51-3000</t>
  </si>
  <si>
    <t>Food Processing Workers</t>
  </si>
  <si>
    <t>51-4000</t>
  </si>
  <si>
    <t>Metal Workers and Plastic Workers</t>
  </si>
  <si>
    <t>51-6000</t>
  </si>
  <si>
    <t>Textile, Apparel, and Furnishings Workers</t>
  </si>
  <si>
    <t>25-3097</t>
  </si>
  <si>
    <t>Tutors and Teachers and Instructors, All Other</t>
  </si>
  <si>
    <t>51-8000</t>
  </si>
  <si>
    <t>Plant and System Operators</t>
  </si>
  <si>
    <t>51-9000</t>
  </si>
  <si>
    <t>Other Production Occupations</t>
  </si>
  <si>
    <t>Secretaries and Administrative Assistants, Except Legal, Medical, and Executive</t>
  </si>
  <si>
    <t>53-0000</t>
  </si>
  <si>
    <t>Transportation and Material Moving Occupations</t>
  </si>
  <si>
    <t>53-1040</t>
  </si>
  <si>
    <t>First-Line Supervisors of Transportation and Material Moving Workers</t>
  </si>
  <si>
    <t>53-2000</t>
  </si>
  <si>
    <t>Air Transportation Workers</t>
  </si>
  <si>
    <t>53-3000</t>
  </si>
  <si>
    <t>Motor Vehicle Operators</t>
  </si>
  <si>
    <t>53-7000</t>
  </si>
  <si>
    <t>Material Moving Workers</t>
  </si>
  <si>
    <t>North Texas Occupational Projections Benchmarked to 2021</t>
  </si>
  <si>
    <t>Nursing Assistants (see also 31-1014)</t>
  </si>
  <si>
    <t>Combined Food Preparation and Serving Workers, Including Fast Food (see also 35-3021)</t>
  </si>
  <si>
    <t>17-3024</t>
  </si>
  <si>
    <t>27-3092</t>
  </si>
  <si>
    <t>Court Reporters</t>
  </si>
  <si>
    <t>49-2094</t>
  </si>
  <si>
    <t>Electrical and Electronics Repairers, Commercial and Industrial Equipment</t>
  </si>
  <si>
    <t>Middle School Teachers, Except Special and CTE</t>
  </si>
  <si>
    <t>Elementary School Teachers, except Special Education</t>
  </si>
  <si>
    <t>Logistics Managers</t>
  </si>
  <si>
    <t xml:space="preserve">Computer Systems Analysts </t>
  </si>
  <si>
    <t>Surgical Technologist</t>
  </si>
  <si>
    <t>Industrial Mechanics</t>
  </si>
  <si>
    <t xml:space="preserve">Heating, Air Conditioning, and Refrigeration Mechanics and Installers      </t>
  </si>
  <si>
    <t>Plumbers</t>
  </si>
  <si>
    <r>
      <t xml:space="preserve">Current Employment </t>
    </r>
    <r>
      <rPr>
        <sz val="8"/>
        <color theme="1"/>
        <rFont val="Arial Black"/>
        <family val="2"/>
      </rPr>
      <t>(Benchmk 2021)</t>
    </r>
  </si>
  <si>
    <t>25th Percentile Wage</t>
  </si>
  <si>
    <t>Annual Job Openings</t>
  </si>
  <si>
    <t>Target Occupations (for WIOA Investment)</t>
  </si>
  <si>
    <t>"Identify the target occupations for which the Board can dedicate WIOA training resources."</t>
  </si>
  <si>
    <t>15-1142</t>
  </si>
  <si>
    <t xml:space="preserve">Network and Computer Systems Administrators </t>
  </si>
  <si>
    <t>Computer User Support Specialists (formerly 15-1151)</t>
  </si>
  <si>
    <t xml:space="preserve">Robotics Technicians (or Electromechanical Technicians) </t>
  </si>
  <si>
    <t>Secondary School Teachers, Except Special and CTE</t>
  </si>
  <si>
    <t>25-9041</t>
  </si>
  <si>
    <t>Teacher Assistants</t>
  </si>
  <si>
    <t>Court Reporters (formerly 23-2091)</t>
  </si>
  <si>
    <t>29-2021</t>
  </si>
  <si>
    <t>29-2041</t>
  </si>
  <si>
    <t>EMTs/Paramedics</t>
  </si>
  <si>
    <t>Licensed Practical/Vocational Nurses</t>
  </si>
  <si>
    <t>Medical Dosimetrists, Medical Records Specialists, and Health Technologists &amp; Technicians (formerly 29-2071)</t>
  </si>
  <si>
    <t>31-1013</t>
  </si>
  <si>
    <t>Nursing Assistant</t>
  </si>
  <si>
    <t>Correctional Officers/Jailers</t>
  </si>
  <si>
    <t xml:space="preserve">Restaurant Cooks </t>
  </si>
  <si>
    <t>Bookkeeping, Accounting and Auditing Clerks</t>
  </si>
  <si>
    <t xml:space="preserve">Automotive Service Technicians and Mechanics   </t>
  </si>
  <si>
    <t>Welders/Cutters/Solderers/Brazers</t>
  </si>
  <si>
    <t>Computer Numerically Controlled (CNC) Tool Operators (formerly 51-4011)</t>
  </si>
  <si>
    <t>Truck Drivers, Heavy/Tractor-Trailer</t>
  </si>
  <si>
    <t>Stock Clerks and Order Fillers (formerly 43-5081)</t>
  </si>
  <si>
    <t>North Texas Board Self-Sufficiency Wage = $29,664 which is $14.26 per hour</t>
  </si>
  <si>
    <t>Current Emplymt. (Benchmk 2021)</t>
  </si>
  <si>
    <t>PHASE 1 - EASY KEEP, EASY ADD</t>
  </si>
  <si>
    <t>ALT SOC</t>
  </si>
  <si>
    <t>23-2091</t>
  </si>
  <si>
    <t>29-2071</t>
  </si>
  <si>
    <t>Medical Dosimetrists, Medical Records Specialists, and Health Technologists &amp; Technicians</t>
  </si>
  <si>
    <t>51-4011</t>
  </si>
  <si>
    <t>15-1151</t>
  </si>
  <si>
    <t>Computer Numerically Controlled (CNC) Tool Operators</t>
  </si>
  <si>
    <t>BROAD OCC GROUP</t>
  </si>
  <si>
    <t>MINOR IND GROUP</t>
  </si>
  <si>
    <t>Major
Minor
Broad
Detail</t>
  </si>
  <si>
    <t>Group SOC</t>
  </si>
  <si>
    <t>Occupational Group Title</t>
  </si>
  <si>
    <t>Emergency Medical Technicians and Paramedics</t>
  </si>
  <si>
    <t>Electrical and Electonic Equipment Mechanics, Installers, and Repairers</t>
  </si>
  <si>
    <t>Healthcare Diagnosing or reating Practitioners</t>
  </si>
  <si>
    <t>Logistics Managers (see also Transportation, Storage, and Distribution Mgr; Supply Chain Mgr)</t>
  </si>
  <si>
    <t>Surgical Technologist (see also Medical Dosimetrists, Medical Records Specialists, and Health Technologists and Technicians, All Other)</t>
  </si>
  <si>
    <t>PHASE 2 - Discuss occupations adding jobs whose entry wage is below self-sufficiency, but experienced wage exceeds self-sufficiency</t>
  </si>
  <si>
    <t>PHASE 3 - Discuss occupations adding jobs that do not reach self-sufficiency wage</t>
  </si>
  <si>
    <t>PHASE 5 - Discuss occupations from current Target Occupation List that meet the self-sufficiency wage by the 25th percentile, but are not in the top tier for adding jobs</t>
  </si>
  <si>
    <t>Standard Occupational Code assigned by the US Department of Labor (DOL)</t>
  </si>
  <si>
    <t>Average of starting wages</t>
  </si>
  <si>
    <t>Standard Occupational Name</t>
  </si>
  <si>
    <t>Top paid employee wages</t>
  </si>
  <si>
    <t>Entry</t>
  </si>
  <si>
    <t>Experienced</t>
  </si>
  <si>
    <t>Lowest paid 25% of workers in occupation</t>
  </si>
  <si>
    <t>Alternate possible Standard Occupational Code assigned by DOL 
which is transitioning due to change in occupational data attributes</t>
  </si>
  <si>
    <t>PHASE 4 - Discuss occupations from existing Target Occupation List that are not in the top tier for adding jobs and do not meet self-sufficiency wage by the 25th percentile.</t>
  </si>
  <si>
    <t>PHASE 6 - Discuss occupations on current Target Occupation List that lack North Texas WDA wage data</t>
  </si>
  <si>
    <t>TOTAL = 67 Occupations</t>
  </si>
  <si>
    <t>TOTAL = 89 Occupations</t>
  </si>
  <si>
    <t>2023 List for Review (We will discuss the full list in phases during meeting)</t>
  </si>
  <si>
    <t>Green text = In Top 25 Occupations Adding Jobs, Top 25 Fastest Growing Occupations, and/or Current List Target Occs with more than 60 openings per year</t>
  </si>
  <si>
    <t>GREEN = Carried to DRAFT</t>
  </si>
  <si>
    <t>Justification</t>
  </si>
  <si>
    <t>career ladder occupation, growth potential, # annual openings</t>
  </si>
  <si>
    <t>Top 25 adding or fastest growing occupation</t>
  </si>
  <si>
    <t>projected growth &gt;20%</t>
  </si>
  <si>
    <t>Top 25 Adding and/or Fastest Growing Occupations in North Texas</t>
  </si>
  <si>
    <t>More than 60 per year (5 per month) Job Openings</t>
  </si>
  <si>
    <t>Current</t>
  </si>
  <si>
    <t>x</t>
  </si>
  <si>
    <t>Top 25 Occupations adding or fastest growing that also meet self sufficiency wage with 25th percentile</t>
  </si>
  <si>
    <t>Does not meet self-sufficiency wage at any level</t>
  </si>
  <si>
    <t>Career ladder occupation that meets self-sufficiency wage with experience and/or certifications</t>
  </si>
  <si>
    <t>&gt;20% Projected Growth</t>
  </si>
  <si>
    <t>NAICS Code</t>
  </si>
  <si>
    <t>Industry Title</t>
  </si>
  <si>
    <t>Estimated Employment (2020)</t>
  </si>
  <si>
    <t>Projected Employment (2030)</t>
  </si>
  <si>
    <t>Change In Employment</t>
  </si>
  <si>
    <t>Percentage Change</t>
  </si>
  <si>
    <t>Annualized Percent Growth</t>
  </si>
  <si>
    <t>Annual Exits</t>
  </si>
  <si>
    <t>Annual Transfers</t>
  </si>
  <si>
    <t>Annual Openings</t>
  </si>
  <si>
    <t>Education</t>
  </si>
  <si>
    <t>Experience</t>
  </si>
  <si>
    <t>Training</t>
  </si>
  <si>
    <t>Occupation Level Classification</t>
  </si>
  <si>
    <t>Hierarchical Ordering</t>
  </si>
  <si>
    <t>N/A</t>
  </si>
  <si>
    <t xml:space="preserve">Total All Occupations                                       </t>
  </si>
  <si>
    <t xml:space="preserve">Occupation Sub Division                                     </t>
  </si>
  <si>
    <t>Gasoline stations</t>
  </si>
  <si>
    <t>Other professional, scientific, and technical services</t>
  </si>
  <si>
    <t>Civic and social organizations</t>
  </si>
  <si>
    <t>Employment services</t>
  </si>
  <si>
    <t>Office administrative services</t>
  </si>
  <si>
    <t>Architectural, engineering, and related services</t>
  </si>
  <si>
    <t>Personal care services</t>
  </si>
  <si>
    <t>Child care services</t>
  </si>
  <si>
    <t>Drinking places (alcoholic beverages)</t>
  </si>
  <si>
    <t>Electronics and appliance stores</t>
  </si>
  <si>
    <t>Professional and commercial equipment and supplies merchant wholesalers</t>
  </si>
  <si>
    <t>Machinery, equipment, and supplies merchant wholesalers</t>
  </si>
  <si>
    <t>Nondepository credit intermediation</t>
  </si>
  <si>
    <t>Management, scientific, and technical consulting services</t>
  </si>
  <si>
    <t>Residential building construction</t>
  </si>
  <si>
    <t>Offices of dentists</t>
  </si>
  <si>
    <t>Other motor vehicle dealers</t>
  </si>
  <si>
    <t>Motor vehicle and motor vehicle parts and supplies merchant wholesalers</t>
  </si>
  <si>
    <t>Automotive repair and maintenance</t>
  </si>
  <si>
    <t>Home furnishings stores</t>
  </si>
  <si>
    <t>Other specialty trade contractors</t>
  </si>
  <si>
    <t>Automotive parts, accessories, and tire retailers</t>
  </si>
  <si>
    <t>Supervisors of Building and Grounds Cleaning and Maintenance Workers</t>
  </si>
  <si>
    <t>Management of companies and enterprises</t>
  </si>
  <si>
    <t>Social advocacy organizations</t>
  </si>
  <si>
    <t>Health and personal care stores</t>
  </si>
  <si>
    <t>Computer systems design and related services</t>
  </si>
  <si>
    <t>Other personal services</t>
  </si>
  <si>
    <t>Supervisors of Sales Workers</t>
  </si>
  <si>
    <t>Special food services</t>
  </si>
  <si>
    <t>Radio and television broadcasting</t>
  </si>
  <si>
    <t>Legal services</t>
  </si>
  <si>
    <t>Clothing stores</t>
  </si>
  <si>
    <t>Death care services</t>
  </si>
  <si>
    <t>Nonresidential building construction</t>
  </si>
  <si>
    <t>Business, professional, labor, political, and similar organizations</t>
  </si>
  <si>
    <t>Furniture stores</t>
  </si>
  <si>
    <t>Utility system construction</t>
  </si>
  <si>
    <t>Natural gas distribution</t>
  </si>
  <si>
    <t>Investigation and security services</t>
  </si>
  <si>
    <t>Wholesale trade agents and brokers</t>
  </si>
  <si>
    <t>Accounting, tax preparation, bookkeeping, and payroll services</t>
  </si>
  <si>
    <t>Outpatient care centers</t>
  </si>
  <si>
    <t>Building finishing contractors</t>
  </si>
  <si>
    <t>Postal service</t>
  </si>
  <si>
    <t>Drycleaning and laundry services</t>
  </si>
  <si>
    <t>Private households</t>
  </si>
  <si>
    <t>Farmers, Ranchers, and Other Agricultural Managers</t>
  </si>
  <si>
    <t>Industry Projections by 4-digit NAICS CODE</t>
  </si>
  <si>
    <t>Self-employed worker Occupations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</si>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</sst>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 Black"/>
      <family val="2"/>
    </font>
    <font>
      <sz val="11"/>
      <color theme="1"/>
      <name val="Arial Black"/>
      <family val="2"/>
    </font>
    <font>
      <sz val="12"/>
      <color theme="1"/>
      <name val="Arial Black"/>
      <family val="2"/>
    </font>
    <font>
      <sz val="10"/>
      <color theme="1"/>
      <name val="Arial Black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6"/>
      <color theme="1"/>
      <name val="Verdana"/>
      <family val="2"/>
    </font>
    <font>
      <sz val="8"/>
      <color theme="1"/>
      <name val="Arial Black"/>
      <family val="2"/>
    </font>
    <font>
      <i/>
      <sz val="11"/>
      <color theme="1"/>
      <name val="Arial"/>
      <family val="2"/>
    </font>
    <font>
      <i/>
      <strike/>
      <sz val="11"/>
      <color rgb="FFFF0000"/>
      <name val="Arial"/>
      <family val="2"/>
    </font>
    <font>
      <b/>
      <sz val="11"/>
      <color rgb="FF00B050"/>
      <name val="Arial"/>
      <family val="2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 Black"/>
      <family val="2"/>
    </font>
    <font>
      <i/>
      <sz val="10"/>
      <color theme="1"/>
      <name val="Arial"/>
      <family val="2"/>
    </font>
    <font>
      <i/>
      <sz val="12"/>
      <color theme="1"/>
      <name val="Arial Black"/>
      <family val="2"/>
    </font>
    <font>
      <b/>
      <i/>
      <sz val="11"/>
      <color rgb="FF00B050"/>
      <name val="Arial"/>
      <family val="2"/>
    </font>
    <font>
      <i/>
      <sz val="11"/>
      <color rgb="FFFF0000"/>
      <name val="Arial"/>
      <family val="2"/>
    </font>
    <font>
      <b/>
      <sz val="9"/>
      <color indexed="81"/>
      <name val="Tahoma"/>
      <family val="2"/>
    </font>
    <font>
      <b/>
      <sz val="9"/>
      <color theme="1"/>
      <name val="Arial Black"/>
      <family val="2"/>
    </font>
    <font>
      <sz val="9"/>
      <color theme="1"/>
      <name val="Arial"/>
      <family val="2"/>
    </font>
    <font>
      <sz val="11"/>
      <color rgb="FFFF0000"/>
      <name val="Arial Black"/>
      <family val="2"/>
    </font>
    <font>
      <i/>
      <sz val="11"/>
      <color rgb="FF00B05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ashed">
        <color theme="0" tint="-0.24994659260841701"/>
      </left>
      <right style="hair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hair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3" fillId="0" borderId="0" xfId="0" applyFont="1"/>
    <xf numFmtId="0" fontId="6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9" fontId="3" fillId="0" borderId="0" xfId="2" applyFont="1"/>
    <xf numFmtId="164" fontId="3" fillId="0" borderId="0" xfId="2" applyNumberFormat="1" applyFont="1"/>
    <xf numFmtId="164" fontId="7" fillId="0" borderId="0" xfId="2" applyNumberFormat="1" applyFont="1" applyAlignment="1">
      <alignment wrapText="1"/>
    </xf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6" fillId="3" borderId="0" xfId="0" applyFont="1" applyFill="1" applyAlignment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wrapText="1"/>
    </xf>
    <xf numFmtId="0" fontId="8" fillId="4" borderId="0" xfId="0" applyFont="1" applyFill="1" applyAlignment="1">
      <alignment horizontal="left"/>
    </xf>
    <xf numFmtId="0" fontId="8" fillId="4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44" fontId="0" fillId="0" borderId="0" xfId="1" applyFont="1"/>
    <xf numFmtId="0" fontId="10" fillId="0" borderId="0" xfId="0" applyFont="1" applyAlignment="1">
      <alignment horizontal="left"/>
    </xf>
    <xf numFmtId="1" fontId="0" fillId="0" borderId="0" xfId="0" applyNumberFormat="1"/>
    <xf numFmtId="1" fontId="0" fillId="0" borderId="0" xfId="1" applyNumberFormat="1" applyFont="1"/>
    <xf numFmtId="44" fontId="3" fillId="0" borderId="0" xfId="1" applyFont="1"/>
    <xf numFmtId="44" fontId="7" fillId="0" borderId="0" xfId="1" applyFont="1" applyAlignment="1">
      <alignment wrapText="1"/>
    </xf>
    <xf numFmtId="44" fontId="9" fillId="0" borderId="0" xfId="1" applyFont="1"/>
    <xf numFmtId="1" fontId="3" fillId="0" borderId="0" xfId="0" applyNumberFormat="1" applyFont="1"/>
    <xf numFmtId="1" fontId="3" fillId="0" borderId="0" xfId="2" applyNumberFormat="1" applyFont="1"/>
    <xf numFmtId="1" fontId="7" fillId="0" borderId="0" xfId="0" applyNumberFormat="1" applyFont="1" applyAlignment="1">
      <alignment wrapText="1"/>
    </xf>
    <xf numFmtId="1" fontId="7" fillId="0" borderId="0" xfId="2" applyNumberFormat="1" applyFont="1" applyAlignment="1">
      <alignment wrapText="1"/>
    </xf>
    <xf numFmtId="1" fontId="3" fillId="0" borderId="0" xfId="1" applyNumberFormat="1" applyFont="1"/>
    <xf numFmtId="1" fontId="9" fillId="0" borderId="0" xfId="0" applyNumberFormat="1" applyFont="1"/>
    <xf numFmtId="1" fontId="9" fillId="0" borderId="0" xfId="2" applyNumberFormat="1" applyFont="1"/>
    <xf numFmtId="10" fontId="3" fillId="0" borderId="0" xfId="2" applyNumberFormat="1" applyFont="1"/>
    <xf numFmtId="164" fontId="0" fillId="0" borderId="0" xfId="2" applyNumberFormat="1" applyFont="1"/>
    <xf numFmtId="0" fontId="0" fillId="0" borderId="0" xfId="0" applyAlignment="1">
      <alignment wrapText="1"/>
    </xf>
    <xf numFmtId="164" fontId="0" fillId="0" borderId="0" xfId="2" applyNumberFormat="1" applyFont="1" applyAlignment="1">
      <alignment wrapText="1"/>
    </xf>
    <xf numFmtId="0" fontId="3" fillId="0" borderId="0" xfId="0" applyFont="1" applyBorder="1"/>
    <xf numFmtId="0" fontId="7" fillId="4" borderId="0" xfId="0" applyNumberFormat="1" applyFont="1" applyFill="1" applyAlignment="1">
      <alignment horizontal="left" wrapText="1"/>
    </xf>
    <xf numFmtId="0" fontId="7" fillId="4" borderId="0" xfId="0" applyNumberFormat="1" applyFont="1" applyFill="1" applyAlignment="1">
      <alignment wrapText="1"/>
    </xf>
    <xf numFmtId="0" fontId="7" fillId="0" borderId="0" xfId="0" applyNumberFormat="1" applyFont="1" applyAlignment="1">
      <alignment wrapText="1"/>
    </xf>
    <xf numFmtId="0" fontId="16" fillId="0" borderId="0" xfId="0" applyFont="1"/>
    <xf numFmtId="164" fontId="16" fillId="0" borderId="0" xfId="2" applyNumberFormat="1" applyFont="1"/>
    <xf numFmtId="1" fontId="16" fillId="0" borderId="0" xfId="2" applyNumberFormat="1" applyFont="1"/>
    <xf numFmtId="0" fontId="12" fillId="9" borderId="0" xfId="0" applyFont="1" applyFill="1"/>
    <xf numFmtId="0" fontId="19" fillId="0" borderId="0" xfId="0" applyNumberFormat="1" applyFont="1" applyAlignment="1">
      <alignment wrapText="1"/>
    </xf>
    <xf numFmtId="0" fontId="19" fillId="9" borderId="0" xfId="0" applyNumberFormat="1" applyFont="1" applyFill="1" applyAlignment="1">
      <alignment wrapText="1"/>
    </xf>
    <xf numFmtId="0" fontId="12" fillId="0" borderId="0" xfId="0" applyFont="1" applyFill="1"/>
    <xf numFmtId="0" fontId="20" fillId="0" borderId="0" xfId="0" applyFont="1" applyFill="1"/>
    <xf numFmtId="49" fontId="12" fillId="0" borderId="0" xfId="0" applyNumberFormat="1" applyFont="1"/>
    <xf numFmtId="0" fontId="3" fillId="0" borderId="0" xfId="0" applyFont="1" applyAlignment="1">
      <alignment vertical="top"/>
    </xf>
    <xf numFmtId="44" fontId="3" fillId="0" borderId="0" xfId="1" applyFont="1" applyAlignment="1">
      <alignment vertical="top"/>
    </xf>
    <xf numFmtId="1" fontId="3" fillId="0" borderId="0" xfId="2" applyNumberFormat="1" applyFont="1" applyAlignment="1">
      <alignment vertical="top"/>
    </xf>
    <xf numFmtId="1" fontId="3" fillId="0" borderId="0" xfId="1" applyNumberFormat="1" applyFont="1" applyAlignment="1">
      <alignment vertical="top"/>
    </xf>
    <xf numFmtId="9" fontId="3" fillId="0" borderId="0" xfId="2" applyFont="1" applyAlignment="1">
      <alignment vertical="top"/>
    </xf>
    <xf numFmtId="0" fontId="24" fillId="0" borderId="0" xfId="0" applyNumberFormat="1" applyFont="1" applyAlignment="1">
      <alignment vertical="top"/>
    </xf>
    <xf numFmtId="0" fontId="25" fillId="0" borderId="0" xfId="0" applyNumberFormat="1" applyFont="1" applyAlignment="1">
      <alignment vertical="top"/>
    </xf>
    <xf numFmtId="0" fontId="25" fillId="0" borderId="0" xfId="0" applyNumberFormat="1" applyFont="1" applyAlignment="1">
      <alignment vertical="top" wrapText="1"/>
    </xf>
    <xf numFmtId="0" fontId="25" fillId="0" borderId="0" xfId="1" applyNumberFormat="1" applyFont="1" applyAlignment="1">
      <alignment vertical="top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7" fillId="0" borderId="1" xfId="0" applyNumberFormat="1" applyFont="1" applyBorder="1" applyAlignment="1">
      <alignment wrapText="1"/>
    </xf>
    <xf numFmtId="0" fontId="7" fillId="0" borderId="2" xfId="0" applyNumberFormat="1" applyFont="1" applyBorder="1" applyAlignment="1">
      <alignment wrapText="1"/>
    </xf>
    <xf numFmtId="0" fontId="7" fillId="0" borderId="2" xfId="1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0" fontId="7" fillId="0" borderId="2" xfId="2" applyNumberFormat="1" applyFont="1" applyBorder="1" applyAlignment="1">
      <alignment wrapText="1"/>
    </xf>
    <xf numFmtId="0" fontId="7" fillId="0" borderId="3" xfId="2" applyNumberFormat="1" applyFont="1" applyBorder="1" applyAlignment="1">
      <alignment wrapText="1"/>
    </xf>
    <xf numFmtId="0" fontId="14" fillId="5" borderId="1" xfId="0" applyFont="1" applyFill="1" applyBorder="1"/>
    <xf numFmtId="0" fontId="14" fillId="5" borderId="2" xfId="0" applyFont="1" applyFill="1" applyBorder="1"/>
    <xf numFmtId="44" fontId="14" fillId="5" borderId="2" xfId="1" applyFont="1" applyFill="1" applyBorder="1"/>
    <xf numFmtId="1" fontId="14" fillId="5" borderId="2" xfId="0" applyNumberFormat="1" applyFont="1" applyFill="1" applyBorder="1"/>
    <xf numFmtId="9" fontId="14" fillId="5" borderId="3" xfId="2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44" fontId="3" fillId="5" borderId="2" xfId="1" applyFont="1" applyFill="1" applyBorder="1"/>
    <xf numFmtId="1" fontId="3" fillId="5" borderId="2" xfId="0" applyNumberFormat="1" applyFont="1" applyFill="1" applyBorder="1"/>
    <xf numFmtId="9" fontId="3" fillId="5" borderId="3" xfId="2" applyFont="1" applyFill="1" applyBorder="1"/>
    <xf numFmtId="44" fontId="8" fillId="5" borderId="2" xfId="1" applyFont="1" applyFill="1" applyBorder="1"/>
    <xf numFmtId="0" fontId="14" fillId="0" borderId="0" xfId="0" applyFont="1"/>
    <xf numFmtId="0" fontId="14" fillId="7" borderId="1" xfId="0" applyFont="1" applyFill="1" applyBorder="1"/>
    <xf numFmtId="0" fontId="14" fillId="7" borderId="2" xfId="0" applyFont="1" applyFill="1" applyBorder="1"/>
    <xf numFmtId="44" fontId="8" fillId="7" borderId="2" xfId="1" applyFont="1" applyFill="1" applyBorder="1"/>
    <xf numFmtId="44" fontId="3" fillId="7" borderId="2" xfId="1" applyFont="1" applyFill="1" applyBorder="1"/>
    <xf numFmtId="1" fontId="3" fillId="7" borderId="2" xfId="0" applyNumberFormat="1" applyFont="1" applyFill="1" applyBorder="1"/>
    <xf numFmtId="9" fontId="3" fillId="7" borderId="3" xfId="2" applyFont="1" applyFill="1" applyBorder="1"/>
    <xf numFmtId="1" fontId="8" fillId="7" borderId="2" xfId="0" applyNumberFormat="1" applyFont="1" applyFill="1" applyBorder="1"/>
    <xf numFmtId="9" fontId="8" fillId="7" borderId="3" xfId="2" applyFont="1" applyFill="1" applyBorder="1"/>
    <xf numFmtId="0" fontId="3" fillId="7" borderId="1" xfId="0" applyFont="1" applyFill="1" applyBorder="1"/>
    <xf numFmtId="0" fontId="3" fillId="7" borderId="2" xfId="0" applyFont="1" applyFill="1" applyBorder="1"/>
    <xf numFmtId="0" fontId="3" fillId="10" borderId="0" xfId="0" applyFont="1" applyFill="1"/>
    <xf numFmtId="0" fontId="3" fillId="4" borderId="1" xfId="0" applyFont="1" applyFill="1" applyBorder="1"/>
    <xf numFmtId="0" fontId="3" fillId="4" borderId="2" xfId="0" applyFont="1" applyFill="1" applyBorder="1"/>
    <xf numFmtId="44" fontId="8" fillId="4" borderId="2" xfId="1" applyFont="1" applyFill="1" applyBorder="1"/>
    <xf numFmtId="1" fontId="3" fillId="4" borderId="2" xfId="0" applyNumberFormat="1" applyFont="1" applyFill="1" applyBorder="1"/>
    <xf numFmtId="9" fontId="3" fillId="4" borderId="3" xfId="2" applyFont="1" applyFill="1" applyBorder="1"/>
    <xf numFmtId="1" fontId="8" fillId="4" borderId="2" xfId="0" applyNumberFormat="1" applyFont="1" applyFill="1" applyBorder="1"/>
    <xf numFmtId="9" fontId="8" fillId="4" borderId="3" xfId="2" applyFont="1" applyFill="1" applyBorder="1"/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0" borderId="4" xfId="0" applyNumberFormat="1" applyFont="1" applyBorder="1" applyAlignment="1">
      <alignment wrapText="1"/>
    </xf>
    <xf numFmtId="0" fontId="7" fillId="0" borderId="5" xfId="0" applyNumberFormat="1" applyFont="1" applyBorder="1" applyAlignment="1">
      <alignment wrapText="1"/>
    </xf>
    <xf numFmtId="0" fontId="7" fillId="0" borderId="5" xfId="1" applyNumberFormat="1" applyFont="1" applyBorder="1" applyAlignment="1">
      <alignment wrapText="1"/>
    </xf>
    <xf numFmtId="1" fontId="7" fillId="0" borderId="5" xfId="2" applyNumberFormat="1" applyFont="1" applyBorder="1" applyAlignment="1">
      <alignment wrapText="1"/>
    </xf>
    <xf numFmtId="0" fontId="7" fillId="0" borderId="5" xfId="2" applyNumberFormat="1" applyFont="1" applyBorder="1" applyAlignment="1">
      <alignment wrapText="1"/>
    </xf>
    <xf numFmtId="0" fontId="7" fillId="0" borderId="6" xfId="2" applyNumberFormat="1" applyFont="1" applyBorder="1" applyAlignment="1">
      <alignment wrapText="1"/>
    </xf>
    <xf numFmtId="0" fontId="14" fillId="7" borderId="4" xfId="0" applyFont="1" applyFill="1" applyBorder="1"/>
    <xf numFmtId="0" fontId="14" fillId="7" borderId="5" xfId="0" applyFont="1" applyFill="1" applyBorder="1"/>
    <xf numFmtId="44" fontId="8" fillId="7" borderId="5" xfId="1" applyFont="1" applyFill="1" applyBorder="1"/>
    <xf numFmtId="44" fontId="3" fillId="7" borderId="5" xfId="1" applyFont="1" applyFill="1" applyBorder="1"/>
    <xf numFmtId="1" fontId="3" fillId="7" borderId="5" xfId="0" applyNumberFormat="1" applyFont="1" applyFill="1" applyBorder="1"/>
    <xf numFmtId="9" fontId="3" fillId="7" borderId="6" xfId="2" applyFont="1" applyFill="1" applyBorder="1"/>
    <xf numFmtId="1" fontId="8" fillId="7" borderId="5" xfId="0" applyNumberFormat="1" applyFont="1" applyFill="1" applyBorder="1"/>
    <xf numFmtId="9" fontId="8" fillId="7" borderId="6" xfId="2" applyFont="1" applyFill="1" applyBorder="1"/>
    <xf numFmtId="0" fontId="3" fillId="7" borderId="4" xfId="0" applyFont="1" applyFill="1" applyBorder="1"/>
    <xf numFmtId="0" fontId="3" fillId="7" borderId="5" xfId="0" applyFont="1" applyFill="1" applyBorder="1"/>
    <xf numFmtId="49" fontId="18" fillId="9" borderId="2" xfId="0" applyNumberFormat="1" applyFont="1" applyFill="1" applyBorder="1" applyAlignment="1">
      <alignment wrapText="1"/>
    </xf>
    <xf numFmtId="0" fontId="19" fillId="9" borderId="2" xfId="0" applyNumberFormat="1" applyFont="1" applyFill="1" applyBorder="1" applyAlignment="1">
      <alignment wrapText="1"/>
    </xf>
    <xf numFmtId="0" fontId="19" fillId="9" borderId="3" xfId="0" applyNumberFormat="1" applyFont="1" applyFill="1" applyBorder="1" applyAlignment="1">
      <alignment wrapText="1"/>
    </xf>
    <xf numFmtId="0" fontId="3" fillId="0" borderId="1" xfId="0" applyFont="1" applyBorder="1"/>
    <xf numFmtId="0" fontId="3" fillId="0" borderId="2" xfId="0" applyFont="1" applyBorder="1"/>
    <xf numFmtId="49" fontId="12" fillId="0" borderId="2" xfId="0" applyNumberFormat="1" applyFont="1" applyBorder="1"/>
    <xf numFmtId="44" fontId="8" fillId="0" borderId="2" xfId="1" applyFont="1" applyFill="1" applyBorder="1"/>
    <xf numFmtId="44" fontId="3" fillId="0" borderId="2" xfId="1" applyFont="1" applyFill="1" applyBorder="1"/>
    <xf numFmtId="1" fontId="3" fillId="0" borderId="2" xfId="2" applyNumberFormat="1" applyFont="1" applyBorder="1"/>
    <xf numFmtId="1" fontId="3" fillId="0" borderId="2" xfId="1" applyNumberFormat="1" applyFont="1" applyBorder="1"/>
    <xf numFmtId="9" fontId="3" fillId="0" borderId="2" xfId="2" applyFont="1" applyBorder="1"/>
    <xf numFmtId="0" fontId="12" fillId="0" borderId="2" xfId="0" applyFont="1" applyFill="1" applyBorder="1"/>
    <xf numFmtId="0" fontId="12" fillId="0" borderId="3" xfId="0" applyFont="1" applyFill="1" applyBorder="1"/>
    <xf numFmtId="44" fontId="8" fillId="0" borderId="2" xfId="1" applyFont="1" applyBorder="1"/>
    <xf numFmtId="44" fontId="3" fillId="0" borderId="2" xfId="1" applyFont="1" applyBorder="1"/>
    <xf numFmtId="49" fontId="12" fillId="9" borderId="2" xfId="0" applyNumberFormat="1" applyFont="1" applyFill="1" applyBorder="1"/>
    <xf numFmtId="1" fontId="12" fillId="9" borderId="2" xfId="1" applyNumberFormat="1" applyFont="1" applyFill="1" applyBorder="1"/>
    <xf numFmtId="9" fontId="12" fillId="9" borderId="2" xfId="2" applyFont="1" applyFill="1" applyBorder="1"/>
    <xf numFmtId="0" fontId="12" fillId="9" borderId="2" xfId="0" applyFont="1" applyFill="1" applyBorder="1"/>
    <xf numFmtId="0" fontId="12" fillId="9" borderId="3" xfId="0" applyFont="1" applyFill="1" applyBorder="1"/>
    <xf numFmtId="1" fontId="3" fillId="0" borderId="2" xfId="2" applyNumberFormat="1" applyFont="1" applyFill="1" applyBorder="1"/>
    <xf numFmtId="1" fontId="8" fillId="0" borderId="2" xfId="1" applyNumberFormat="1" applyFont="1" applyBorder="1"/>
    <xf numFmtId="9" fontId="8" fillId="0" borderId="2" xfId="2" applyFont="1" applyBorder="1"/>
    <xf numFmtId="49" fontId="18" fillId="0" borderId="2" xfId="0" applyNumberFormat="1" applyFont="1" applyFill="1" applyBorder="1" applyAlignment="1">
      <alignment wrapText="1"/>
    </xf>
    <xf numFmtId="0" fontId="7" fillId="6" borderId="2" xfId="2" applyNumberFormat="1" applyFont="1" applyFill="1" applyBorder="1" applyAlignment="1">
      <alignment wrapText="1"/>
    </xf>
    <xf numFmtId="0" fontId="19" fillId="0" borderId="2" xfId="0" applyNumberFormat="1" applyFont="1" applyFill="1" applyBorder="1" applyAlignment="1">
      <alignment wrapText="1"/>
    </xf>
    <xf numFmtId="0" fontId="19" fillId="0" borderId="3" xfId="0" applyNumberFormat="1" applyFont="1" applyFill="1" applyBorder="1" applyAlignment="1">
      <alignment wrapText="1"/>
    </xf>
    <xf numFmtId="1" fontId="3" fillId="0" borderId="2" xfId="1" applyNumberFormat="1" applyFont="1" applyFill="1" applyBorder="1"/>
    <xf numFmtId="0" fontId="3" fillId="0" borderId="2" xfId="0" applyFont="1" applyFill="1" applyBorder="1"/>
    <xf numFmtId="9" fontId="3" fillId="0" borderId="2" xfId="2" applyFont="1" applyFill="1" applyBorder="1"/>
    <xf numFmtId="9" fontId="9" fillId="0" borderId="2" xfId="2" applyFont="1" applyFill="1" applyBorder="1"/>
    <xf numFmtId="1" fontId="22" fillId="9" borderId="2" xfId="1" applyNumberFormat="1" applyFont="1" applyFill="1" applyBorder="1"/>
    <xf numFmtId="9" fontId="22" fillId="9" borderId="2" xfId="2" applyFont="1" applyFill="1" applyBorder="1"/>
    <xf numFmtId="9" fontId="9" fillId="0" borderId="3" xfId="2" applyFont="1" applyFill="1" applyBorder="1"/>
    <xf numFmtId="0" fontId="3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7" fillId="0" borderId="2" xfId="2" applyNumberFormat="1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13" fillId="8" borderId="1" xfId="0" applyFont="1" applyFill="1" applyBorder="1"/>
    <xf numFmtId="0" fontId="13" fillId="8" borderId="2" xfId="0" applyFont="1" applyFill="1" applyBorder="1"/>
    <xf numFmtId="0" fontId="13" fillId="0" borderId="2" xfId="0" applyFont="1" applyFill="1" applyBorder="1"/>
    <xf numFmtId="164" fontId="13" fillId="8" borderId="2" xfId="2" applyNumberFormat="1" applyFont="1" applyFill="1" applyBorder="1"/>
    <xf numFmtId="44" fontId="13" fillId="8" borderId="2" xfId="1" applyFont="1" applyFill="1" applyBorder="1"/>
    <xf numFmtId="44" fontId="13" fillId="8" borderId="3" xfId="1" applyFont="1" applyFill="1" applyBorder="1"/>
    <xf numFmtId="0" fontId="3" fillId="8" borderId="2" xfId="0" applyFont="1" applyFill="1" applyBorder="1"/>
    <xf numFmtId="0" fontId="9" fillId="0" borderId="2" xfId="0" applyFont="1" applyFill="1" applyBorder="1"/>
    <xf numFmtId="0" fontId="8" fillId="8" borderId="2" xfId="0" applyFont="1" applyFill="1" applyBorder="1"/>
    <xf numFmtId="164" fontId="8" fillId="8" borderId="2" xfId="2" applyNumberFormat="1" applyFont="1" applyFill="1" applyBorder="1"/>
    <xf numFmtId="44" fontId="3" fillId="8" borderId="2" xfId="1" applyFont="1" applyFill="1" applyBorder="1"/>
    <xf numFmtId="44" fontId="3" fillId="8" borderId="3" xfId="1" applyFont="1" applyFill="1" applyBorder="1"/>
    <xf numFmtId="164" fontId="3" fillId="8" borderId="2" xfId="2" applyNumberFormat="1" applyFont="1" applyFill="1" applyBorder="1"/>
    <xf numFmtId="49" fontId="21" fillId="5" borderId="2" xfId="0" applyNumberFormat="1" applyFont="1" applyFill="1" applyBorder="1"/>
    <xf numFmtId="49" fontId="12" fillId="5" borderId="2" xfId="0" applyNumberFormat="1" applyFont="1" applyFill="1" applyBorder="1"/>
    <xf numFmtId="49" fontId="21" fillId="7" borderId="2" xfId="0" applyNumberFormat="1" applyFont="1" applyFill="1" applyBorder="1"/>
    <xf numFmtId="49" fontId="12" fillId="7" borderId="2" xfId="0" applyNumberFormat="1" applyFont="1" applyFill="1" applyBorder="1"/>
    <xf numFmtId="49" fontId="12" fillId="4" borderId="2" xfId="0" applyNumberFormat="1" applyFont="1" applyFill="1" applyBorder="1"/>
    <xf numFmtId="9" fontId="3" fillId="0" borderId="3" xfId="2" applyFont="1" applyBorder="1"/>
    <xf numFmtId="9" fontId="12" fillId="9" borderId="3" xfId="2" applyFont="1" applyFill="1" applyBorder="1"/>
    <xf numFmtId="9" fontId="22" fillId="9" borderId="3" xfId="2" applyFont="1" applyFill="1" applyBorder="1"/>
    <xf numFmtId="9" fontId="8" fillId="0" borderId="3" xfId="2" applyFont="1" applyBorder="1"/>
    <xf numFmtId="1" fontId="12" fillId="9" borderId="3" xfId="1" applyNumberFormat="1" applyFont="1" applyFill="1" applyBorder="1"/>
    <xf numFmtId="1" fontId="12" fillId="0" borderId="2" xfId="1" applyNumberFormat="1" applyFont="1" applyBorder="1"/>
    <xf numFmtId="0" fontId="26" fillId="0" borderId="0" xfId="0" applyFont="1" applyAlignment="1">
      <alignment horizontal="right"/>
    </xf>
    <xf numFmtId="1" fontId="3" fillId="0" borderId="0" xfId="0" applyNumberFormat="1" applyFont="1" applyBorder="1"/>
    <xf numFmtId="1" fontId="3" fillId="0" borderId="0" xfId="2" applyNumberFormat="1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8" xfId="0" applyFont="1" applyBorder="1" applyAlignment="1">
      <alignment wrapText="1"/>
    </xf>
    <xf numFmtId="164" fontId="7" fillId="0" borderId="9" xfId="2" applyNumberFormat="1" applyFont="1" applyBorder="1" applyAlignment="1">
      <alignment wrapText="1"/>
    </xf>
    <xf numFmtId="0" fontId="3" fillId="0" borderId="10" xfId="0" applyFont="1" applyBorder="1"/>
    <xf numFmtId="167" fontId="3" fillId="0" borderId="11" xfId="0" applyNumberFormat="1" applyFont="1" applyBorder="1"/>
    <xf numFmtId="0" fontId="3" fillId="0" borderId="12" xfId="0" applyFont="1" applyBorder="1"/>
    <xf numFmtId="0" fontId="3" fillId="0" borderId="13" xfId="0" applyFont="1" applyBorder="1"/>
    <xf numFmtId="1" fontId="3" fillId="0" borderId="13" xfId="0" applyNumberFormat="1" applyFont="1" applyBorder="1"/>
    <xf numFmtId="1" fontId="3" fillId="0" borderId="13" xfId="2" applyNumberFormat="1" applyFont="1" applyBorder="1"/>
    <xf numFmtId="0" fontId="27" fillId="0" borderId="15" xfId="0" applyFont="1" applyBorder="1" applyAlignment="1">
      <alignment horizontal="right"/>
    </xf>
    <xf numFmtId="0" fontId="27" fillId="0" borderId="16" xfId="0" applyFont="1" applyBorder="1"/>
    <xf numFmtId="0" fontId="12" fillId="0" borderId="16" xfId="0" applyFont="1" applyBorder="1"/>
    <xf numFmtId="0" fontId="22" fillId="0" borderId="16" xfId="0" applyFont="1" applyBorder="1"/>
    <xf numFmtId="9" fontId="22" fillId="0" borderId="17" xfId="2" applyFont="1" applyBorder="1"/>
    <xf numFmtId="1" fontId="8" fillId="0" borderId="0" xfId="0" applyNumberFormat="1" applyFont="1" applyBorder="1"/>
    <xf numFmtId="167" fontId="8" fillId="0" borderId="11" xfId="0" applyNumberFormat="1" applyFont="1" applyBorder="1"/>
    <xf numFmtId="1" fontId="8" fillId="0" borderId="13" xfId="0" applyNumberFormat="1" applyFont="1" applyBorder="1"/>
    <xf numFmtId="167" fontId="8" fillId="0" borderId="14" xfId="0" applyNumberFormat="1" applyFont="1" applyBorder="1"/>
    <xf numFmtId="0" fontId="3" fillId="0" borderId="18" xfId="0" applyFont="1" applyBorder="1"/>
    <xf numFmtId="0" fontId="3" fillId="0" borderId="19" xfId="0" applyFont="1" applyBorder="1"/>
    <xf numFmtId="0" fontId="7" fillId="0" borderId="19" xfId="0" applyFont="1" applyBorder="1" applyAlignment="1">
      <alignment wrapText="1"/>
    </xf>
    <xf numFmtId="164" fontId="7" fillId="0" borderId="20" xfId="2" applyNumberFormat="1" applyFont="1" applyBorder="1" applyAlignment="1">
      <alignment wrapText="1"/>
    </xf>
    <xf numFmtId="0" fontId="3" fillId="0" borderId="21" xfId="0" applyFont="1" applyBorder="1"/>
    <xf numFmtId="164" fontId="3" fillId="0" borderId="22" xfId="2" applyNumberFormat="1" applyFont="1" applyBorder="1"/>
    <xf numFmtId="0" fontId="3" fillId="0" borderId="23" xfId="0" applyFont="1" applyBorder="1"/>
    <xf numFmtId="0" fontId="3" fillId="0" borderId="24" xfId="0" applyFont="1" applyBorder="1"/>
    <xf numFmtId="1" fontId="3" fillId="0" borderId="24" xfId="0" applyNumberFormat="1" applyFont="1" applyBorder="1"/>
    <xf numFmtId="1" fontId="3" fillId="0" borderId="24" xfId="2" applyNumberFormat="1" applyFont="1" applyBorder="1"/>
    <xf numFmtId="164" fontId="3" fillId="0" borderId="25" xfId="2" applyNumberFormat="1" applyFont="1" applyBorder="1"/>
    <xf numFmtId="164" fontId="3" fillId="0" borderId="2" xfId="2" applyNumberFormat="1" applyFont="1" applyFill="1" applyBorder="1"/>
    <xf numFmtId="44" fontId="3" fillId="0" borderId="3" xfId="1" applyFont="1" applyFill="1" applyBorder="1"/>
    <xf numFmtId="0" fontId="14" fillId="0" borderId="1" xfId="0" applyFont="1" applyFill="1" applyBorder="1"/>
    <xf numFmtId="0" fontId="14" fillId="0" borderId="2" xfId="0" applyFont="1" applyFill="1" applyBorder="1"/>
    <xf numFmtId="0" fontId="14" fillId="8" borderId="1" xfId="0" applyFont="1" applyFill="1" applyBorder="1"/>
    <xf numFmtId="0" fontId="14" fillId="8" borderId="2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FFCC"/>
      <color rgb="FFCCFFFF"/>
      <color rgb="FFFFDDD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24</xdr:row>
      <xdr:rowOff>168088</xdr:rowOff>
    </xdr:from>
    <xdr:to>
      <xdr:col>8</xdr:col>
      <xdr:colOff>190500</xdr:colOff>
      <xdr:row>32</xdr:row>
      <xdr:rowOff>560294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81AB17D-F5B6-C444-A2B9-2E9D72A8E3E4}"/>
            </a:ext>
          </a:extLst>
        </xdr:cNvPr>
        <xdr:cNvCxnSpPr/>
      </xdr:nvCxnSpPr>
      <xdr:spPr>
        <a:xfrm>
          <a:off x="9256059" y="5087470"/>
          <a:ext cx="0" cy="1837765"/>
        </a:xfrm>
        <a:prstGeom prst="straightConnector1">
          <a:avLst/>
        </a:prstGeom>
        <a:ln w="5715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11206</xdr:colOff>
      <xdr:row>34</xdr:row>
      <xdr:rowOff>22412</xdr:rowOff>
    </xdr:from>
    <xdr:to>
      <xdr:col>13</xdr:col>
      <xdr:colOff>560294</xdr:colOff>
      <xdr:row>50</xdr:row>
      <xdr:rowOff>168088</xdr:rowOff>
    </xdr:to>
    <xdr:sp macro="" textlink="">
      <xdr:nvSpPr>
        <xdr:cNvPr id="8" name="Right Brace 7">
          <a:extLst>
            <a:ext uri="{FF2B5EF4-FFF2-40B4-BE49-F238E27FC236}">
              <a16:creationId xmlns:a16="http://schemas.microsoft.com/office/drawing/2014/main" id="{A9CB1BAB-58B6-0E48-228B-A5A7CFB7D789}"/>
            </a:ext>
          </a:extLst>
        </xdr:cNvPr>
        <xdr:cNvSpPr/>
      </xdr:nvSpPr>
      <xdr:spPr>
        <a:xfrm>
          <a:off x="17178618" y="7732059"/>
          <a:ext cx="549088" cy="3014382"/>
        </a:xfrm>
        <a:prstGeom prst="rightBrace">
          <a:avLst>
            <a:gd name="adj1" fmla="val 34864"/>
            <a:gd name="adj2" fmla="val 29182"/>
          </a:avLst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7B844-2AC8-4B47-9B77-2D27EC30B782}">
  <sheetPr>
    <tabColor rgb="FFFFFF00"/>
  </sheetPr>
  <dimension ref="A1:T91"/>
  <sheetViews>
    <sheetView tabSelected="1" zoomScale="85" zoomScaleNormal="85" workbookViewId="0"/>
  </sheetViews>
  <sheetFormatPr defaultRowHeight="14.25" x14ac:dyDescent="0.2"/>
  <cols>
    <col min="1" max="1" width="13.85546875" style="4" customWidth="1"/>
    <col min="2" max="2" width="46.42578125" style="1" bestFit="1" customWidth="1"/>
    <col min="3" max="5" width="15.7109375" style="1" customWidth="1"/>
    <col min="6" max="6" width="15.7109375" style="9" customWidth="1"/>
    <col min="7" max="7" width="3.5703125" style="1" customWidth="1"/>
    <col min="8" max="8" width="9" style="1" bestFit="1" customWidth="1"/>
    <col min="9" max="9" width="58.28515625" style="1" customWidth="1"/>
    <col min="10" max="12" width="15.7109375" style="1" customWidth="1"/>
    <col min="13" max="13" width="15.7109375" style="9" customWidth="1"/>
    <col min="14" max="15" width="9.140625" style="1"/>
    <col min="16" max="16" width="44.28515625" style="1" customWidth="1"/>
    <col min="17" max="16384" width="9.140625" style="1"/>
  </cols>
  <sheetData>
    <row r="1" spans="1:13" ht="22.5" x14ac:dyDescent="0.45">
      <c r="A1" s="3" t="s">
        <v>0</v>
      </c>
    </row>
    <row r="2" spans="1:13" ht="15" x14ac:dyDescent="0.25">
      <c r="A2" s="5" t="s">
        <v>28</v>
      </c>
    </row>
    <row r="4" spans="1:13" s="2" customFormat="1" ht="19.5" x14ac:dyDescent="0.4">
      <c r="A4" s="15" t="s">
        <v>1</v>
      </c>
      <c r="B4" s="15"/>
      <c r="C4" s="13" t="s">
        <v>57</v>
      </c>
      <c r="D4" s="13"/>
      <c r="E4" s="13"/>
      <c r="F4" s="13"/>
      <c r="H4" s="14" t="s">
        <v>2</v>
      </c>
      <c r="I4" s="14"/>
      <c r="J4" s="14"/>
      <c r="K4" s="14"/>
      <c r="L4" s="14"/>
      <c r="M4" s="14"/>
    </row>
    <row r="5" spans="1:13" s="6" customFormat="1" ht="47.25" customHeight="1" x14ac:dyDescent="0.4">
      <c r="A5" s="16" t="s">
        <v>3</v>
      </c>
      <c r="B5" s="17" t="s">
        <v>4</v>
      </c>
      <c r="C5" s="7" t="s">
        <v>51</v>
      </c>
      <c r="D5" s="7" t="s">
        <v>52</v>
      </c>
      <c r="E5" s="7" t="s">
        <v>55</v>
      </c>
      <c r="F5" s="10" t="s">
        <v>56</v>
      </c>
      <c r="H5" s="6" t="s">
        <v>3</v>
      </c>
      <c r="I5" s="6" t="s">
        <v>4</v>
      </c>
      <c r="J5" s="7" t="s">
        <v>51</v>
      </c>
      <c r="K5" s="7" t="s">
        <v>52</v>
      </c>
      <c r="L5" s="7" t="s">
        <v>55</v>
      </c>
      <c r="M5" s="10" t="s">
        <v>56</v>
      </c>
    </row>
    <row r="6" spans="1:13" x14ac:dyDescent="0.2">
      <c r="A6" s="18">
        <v>2111</v>
      </c>
      <c r="B6" s="19" t="s">
        <v>5</v>
      </c>
      <c r="C6" s="1">
        <f>VLOOKUP($A6,'Ind Projections'!$A$4:$O$73,3,FALSE)</f>
        <v>724</v>
      </c>
      <c r="D6" s="1">
        <f>VLOOKUP($A6,'Ind Projections'!$A$4:$O$73,4,FALSE)</f>
        <v>730</v>
      </c>
      <c r="E6" s="1">
        <f>VLOOKUP($A6,'Ind Projections'!$A$4:$O$73,5,FALSE)</f>
        <v>6</v>
      </c>
      <c r="F6" s="8">
        <f>VLOOKUP($A6,'Ind Projections'!$A$4:$O$73,6,FALSE)/100</f>
        <v>8.3000000000000001E-3</v>
      </c>
      <c r="G6" s="11"/>
      <c r="H6" s="1">
        <v>2131</v>
      </c>
      <c r="I6" s="1" t="s">
        <v>35</v>
      </c>
      <c r="J6" s="1">
        <f>VLOOKUP($H6,'Ind Projections'!$A$4:$O$73,3,FALSE)</f>
        <v>1415</v>
      </c>
      <c r="K6" s="1">
        <f>VLOOKUP($H6,'Ind Projections'!$A$4:$O$73,4,FALSE)</f>
        <v>2251</v>
      </c>
      <c r="L6" s="1">
        <f>VLOOKUP($H6,'Ind Projections'!$A$4:$O$73,5,FALSE)</f>
        <v>836</v>
      </c>
      <c r="M6" s="8">
        <f>VLOOKUP($H6,'Ind Projections'!$A$4:$O$73,6,FALSE)/100</f>
        <v>0.59079999999999999</v>
      </c>
    </row>
    <row r="7" spans="1:13" x14ac:dyDescent="0.2">
      <c r="A7" s="20">
        <v>2131</v>
      </c>
      <c r="B7" s="21" t="s">
        <v>6</v>
      </c>
      <c r="C7" s="1">
        <f>VLOOKUP($A7,'Ind Projections'!$A$4:$O$72,3,FALSE)</f>
        <v>1415</v>
      </c>
      <c r="D7" s="1">
        <f>VLOOKUP($A7,'Ind Projections'!$A$4:$O$73,4,FALSE)</f>
        <v>2251</v>
      </c>
      <c r="E7" s="1">
        <f>VLOOKUP($A7,'Ind Projections'!$A$4:$O$73,5,FALSE)</f>
        <v>836</v>
      </c>
      <c r="F7" s="8">
        <f>VLOOKUP($A7,'Ind Projections'!$A$4:$O$73,6,FALSE)/100</f>
        <v>0.59079999999999999</v>
      </c>
      <c r="H7" s="1">
        <v>2381</v>
      </c>
      <c r="I7" s="1" t="s">
        <v>36</v>
      </c>
      <c r="J7" s="1">
        <f>VLOOKUP($H7,'Ind Projections'!$A$4:$O$73,3,FALSE)</f>
        <v>382</v>
      </c>
      <c r="K7" s="1">
        <f>VLOOKUP($H7,'Ind Projections'!$A$4:$O$73,4,FALSE)</f>
        <v>625</v>
      </c>
      <c r="L7" s="1">
        <f>VLOOKUP($H7,'Ind Projections'!$A$4:$O$73,5,FALSE)</f>
        <v>243</v>
      </c>
      <c r="M7" s="8">
        <f>VLOOKUP($H7,'Ind Projections'!$A$4:$O$73,6,FALSE)/100</f>
        <v>0.6361</v>
      </c>
    </row>
    <row r="8" spans="1:13" x14ac:dyDescent="0.2">
      <c r="A8" s="20">
        <v>2381</v>
      </c>
      <c r="B8" s="21" t="s">
        <v>7</v>
      </c>
      <c r="C8" s="1">
        <f>VLOOKUP($A8,'Ind Projections'!$A$4:$O$72,3,FALSE)</f>
        <v>382</v>
      </c>
      <c r="D8" s="1">
        <f>VLOOKUP($A8,'Ind Projections'!$A$4:$O$73,4,FALSE)</f>
        <v>625</v>
      </c>
      <c r="E8" s="1">
        <f>VLOOKUP($A8,'Ind Projections'!$A$4:$O$73,5,FALSE)</f>
        <v>243</v>
      </c>
      <c r="F8" s="8">
        <f>VLOOKUP($A8,'Ind Projections'!$A$4:$O$73,6,FALSE)/100</f>
        <v>0.6361</v>
      </c>
      <c r="H8" s="1">
        <v>2382</v>
      </c>
      <c r="I8" s="1" t="s">
        <v>37</v>
      </c>
      <c r="J8" s="1">
        <f>VLOOKUP($H8,'Ind Projections'!$A$4:$O$73,3,FALSE)</f>
        <v>1079</v>
      </c>
      <c r="K8" s="1">
        <f>VLOOKUP($H8,'Ind Projections'!$A$4:$O$73,4,FALSE)</f>
        <v>1180</v>
      </c>
      <c r="L8" s="1">
        <f>VLOOKUP($H8,'Ind Projections'!$A$4:$O$73,5,FALSE)</f>
        <v>101</v>
      </c>
      <c r="M8" s="8">
        <f>VLOOKUP($H8,'Ind Projections'!$A$4:$O$73,6,FALSE)/100</f>
        <v>9.3599999999999989E-2</v>
      </c>
    </row>
    <row r="9" spans="1:13" x14ac:dyDescent="0.2">
      <c r="A9" s="20">
        <v>2382</v>
      </c>
      <c r="B9" s="21" t="s">
        <v>8</v>
      </c>
      <c r="C9" s="1">
        <f>VLOOKUP($A9,'Ind Projections'!$A$4:$O$72,3,FALSE)</f>
        <v>1079</v>
      </c>
      <c r="D9" s="1">
        <f>VLOOKUP($A9,'Ind Projections'!$A$4:$O$73,4,FALSE)</f>
        <v>1180</v>
      </c>
      <c r="E9" s="1">
        <f>VLOOKUP($A9,'Ind Projections'!$A$4:$O$73,5,FALSE)</f>
        <v>101</v>
      </c>
      <c r="F9" s="8">
        <f>VLOOKUP($A9,'Ind Projections'!$A$4:$O$73,6,FALSE)/100</f>
        <v>9.3599999999999989E-2</v>
      </c>
      <c r="H9" s="1">
        <v>3364</v>
      </c>
      <c r="I9" s="1" t="s">
        <v>38</v>
      </c>
      <c r="J9" s="1">
        <f>VLOOKUP($H9,'Ind Projections'!$A$4:$O$73,3,FALSE)</f>
        <v>1514</v>
      </c>
      <c r="K9" s="1">
        <f>VLOOKUP($H9,'Ind Projections'!$A$4:$O$73,4,FALSE)</f>
        <v>1893</v>
      </c>
      <c r="L9" s="1">
        <f>VLOOKUP($H9,'Ind Projections'!$A$4:$O$73,5,FALSE)</f>
        <v>379</v>
      </c>
      <c r="M9" s="8">
        <f>VLOOKUP($H9,'Ind Projections'!$A$4:$O$73,6,FALSE)/100</f>
        <v>0.25030000000000002</v>
      </c>
    </row>
    <row r="10" spans="1:13" x14ac:dyDescent="0.2">
      <c r="A10" s="20">
        <v>3364</v>
      </c>
      <c r="B10" s="21" t="s">
        <v>9</v>
      </c>
      <c r="C10" s="1">
        <f>VLOOKUP($A10,'Ind Projections'!$A$4:$O$72,3,FALSE)</f>
        <v>1514</v>
      </c>
      <c r="D10" s="1">
        <f>VLOOKUP($A10,'Ind Projections'!$A$4:$O$73,4,FALSE)</f>
        <v>1893</v>
      </c>
      <c r="E10" s="1">
        <f>VLOOKUP($A10,'Ind Projections'!$A$4:$O$73,5,FALSE)</f>
        <v>379</v>
      </c>
      <c r="F10" s="8">
        <f>VLOOKUP($A10,'Ind Projections'!$A$4:$O$73,6,FALSE)/100</f>
        <v>0.25030000000000002</v>
      </c>
      <c r="H10" s="12">
        <v>4881</v>
      </c>
      <c r="I10" s="12" t="s">
        <v>39</v>
      </c>
      <c r="J10" s="1">
        <f>VLOOKUP($H10,'Ind Projections'!$A$4:$O$73,3,FALSE)</f>
        <v>141</v>
      </c>
      <c r="K10" s="1">
        <f>VLOOKUP($H10,'Ind Projections'!$A$4:$O$73,4,FALSE)</f>
        <v>376</v>
      </c>
      <c r="L10" s="1">
        <f>VLOOKUP($H10,'Ind Projections'!$A$4:$O$73,5,FALSE)</f>
        <v>235</v>
      </c>
      <c r="M10" s="8">
        <f>VLOOKUP($H10,'Ind Projections'!$A$4:$O$73,6,FALSE)/100</f>
        <v>1.6666999999999998</v>
      </c>
    </row>
    <row r="11" spans="1:13" x14ac:dyDescent="0.2">
      <c r="A11" s="18">
        <v>4411</v>
      </c>
      <c r="B11" s="19" t="s">
        <v>10</v>
      </c>
      <c r="C11" s="1">
        <f>VLOOKUP($A11,'Ind Projections'!$A$4:$O$72,3,FALSE)</f>
        <v>998</v>
      </c>
      <c r="D11" s="1">
        <f>VLOOKUP($A11,'Ind Projections'!$A$4:$O$73,4,FALSE)</f>
        <v>1051</v>
      </c>
      <c r="E11" s="1">
        <f>VLOOKUP($A11,'Ind Projections'!$A$4:$O$73,5,FALSE)</f>
        <v>53</v>
      </c>
      <c r="F11" s="8">
        <f>VLOOKUP($A11,'Ind Projections'!$A$4:$O$73,6,FALSE)/100</f>
        <v>5.3099999999999994E-2</v>
      </c>
      <c r="G11" s="11"/>
      <c r="H11" s="1">
        <v>5321</v>
      </c>
      <c r="I11" s="1" t="s">
        <v>40</v>
      </c>
      <c r="J11" s="1">
        <f>VLOOKUP($H11,'Ind Projections'!$A$4:$O$73,3,FALSE)</f>
        <v>134</v>
      </c>
      <c r="K11" s="1">
        <f>VLOOKUP($H11,'Ind Projections'!$A$4:$O$73,4,FALSE)</f>
        <v>213</v>
      </c>
      <c r="L11" s="1">
        <f>VLOOKUP($H11,'Ind Projections'!$A$4:$O$73,5,FALSE)</f>
        <v>79</v>
      </c>
      <c r="M11" s="8">
        <f>VLOOKUP($H11,'Ind Projections'!$A$4:$O$73,6,FALSE)/100</f>
        <v>0.58960000000000001</v>
      </c>
    </row>
    <row r="12" spans="1:13" x14ac:dyDescent="0.2">
      <c r="A12" s="20">
        <v>5321</v>
      </c>
      <c r="B12" s="21" t="s">
        <v>11</v>
      </c>
      <c r="C12" s="1">
        <f>VLOOKUP($A12,'Ind Projections'!$A$4:$O$72,3,FALSE)</f>
        <v>134</v>
      </c>
      <c r="D12" s="1">
        <f>VLOOKUP($A12,'Ind Projections'!$A$4:$O$73,4,FALSE)</f>
        <v>213</v>
      </c>
      <c r="E12" s="1">
        <f>VLOOKUP($A12,'Ind Projections'!$A$4:$O$73,5,FALSE)</f>
        <v>79</v>
      </c>
      <c r="F12" s="8">
        <f>VLOOKUP($A12,'Ind Projections'!$A$4:$O$73,6,FALSE)/100</f>
        <v>0.58960000000000001</v>
      </c>
      <c r="H12" s="1">
        <v>5614</v>
      </c>
      <c r="I12" s="1" t="s">
        <v>41</v>
      </c>
      <c r="J12" s="1">
        <f>VLOOKUP($H12,'Ind Projections'!$A$4:$O$73,3,FALSE)</f>
        <v>742</v>
      </c>
      <c r="K12" s="1">
        <f>VLOOKUP($H12,'Ind Projections'!$A$4:$O$73,4,FALSE)</f>
        <v>1097</v>
      </c>
      <c r="L12" s="1">
        <f>VLOOKUP($H12,'Ind Projections'!$A$4:$O$73,5,FALSE)</f>
        <v>355</v>
      </c>
      <c r="M12" s="8">
        <f>VLOOKUP($H12,'Ind Projections'!$A$4:$O$73,6,FALSE)/100</f>
        <v>0.47840000000000005</v>
      </c>
    </row>
    <row r="13" spans="1:13" x14ac:dyDescent="0.2">
      <c r="A13" s="18">
        <v>5416</v>
      </c>
      <c r="B13" s="19" t="s">
        <v>12</v>
      </c>
      <c r="C13" s="1">
        <f>VLOOKUP($A13,'Ind Projections'!$A$4:$O$72,3,FALSE)</f>
        <v>134</v>
      </c>
      <c r="D13" s="1">
        <f>VLOOKUP($A13,'Ind Projections'!$A$4:$O$73,4,FALSE)</f>
        <v>168</v>
      </c>
      <c r="E13" s="1">
        <f>VLOOKUP($A13,'Ind Projections'!$A$4:$O$73,5,FALSE)</f>
        <v>34</v>
      </c>
      <c r="F13" s="8">
        <f>VLOOKUP($A13,'Ind Projections'!$A$4:$O$73,6,FALSE)/100</f>
        <v>0.25370000000000004</v>
      </c>
      <c r="G13" s="11"/>
      <c r="H13" s="1">
        <v>5617</v>
      </c>
      <c r="I13" s="1" t="s">
        <v>42</v>
      </c>
      <c r="J13" s="1">
        <f>VLOOKUP($H13,'Ind Projections'!$A$4:$O$73,3,FALSE)</f>
        <v>1153</v>
      </c>
      <c r="K13" s="1">
        <f>VLOOKUP($H13,'Ind Projections'!$A$4:$O$73,4,FALSE)</f>
        <v>1391</v>
      </c>
      <c r="L13" s="1">
        <f>VLOOKUP($H13,'Ind Projections'!$A$4:$O$73,5,FALSE)</f>
        <v>238</v>
      </c>
      <c r="M13" s="8">
        <f>VLOOKUP($H13,'Ind Projections'!$A$4:$O$73,6,FALSE)/100</f>
        <v>0.2064</v>
      </c>
    </row>
    <row r="14" spans="1:13" x14ac:dyDescent="0.2">
      <c r="A14" s="18">
        <v>5419</v>
      </c>
      <c r="B14" s="19" t="s">
        <v>13</v>
      </c>
      <c r="C14" s="1">
        <f>VLOOKUP($A14,'Ind Projections'!$A$4:$O$72,3,FALSE)</f>
        <v>268</v>
      </c>
      <c r="D14" s="1">
        <f>VLOOKUP($A14,'Ind Projections'!$A$4:$O$73,4,FALSE)</f>
        <v>354</v>
      </c>
      <c r="E14" s="1">
        <f>VLOOKUP($A14,'Ind Projections'!$A$4:$O$73,5,FALSE)</f>
        <v>86</v>
      </c>
      <c r="F14" s="8">
        <f>VLOOKUP($A14,'Ind Projections'!$A$4:$O$73,6,FALSE)/100</f>
        <v>0.32090000000000002</v>
      </c>
      <c r="G14" s="11"/>
      <c r="H14" s="1">
        <v>6111</v>
      </c>
      <c r="I14" s="1" t="s">
        <v>43</v>
      </c>
      <c r="J14" s="1">
        <f>VLOOKUP($H14,'Ind Projections'!$A$4:$O$73,3,FALSE)</f>
        <v>6419</v>
      </c>
      <c r="K14" s="1">
        <f>VLOOKUP($H14,'Ind Projections'!$A$4:$O$73,4,FALSE)</f>
        <v>6626</v>
      </c>
      <c r="L14" s="1">
        <f>VLOOKUP($H14,'Ind Projections'!$A$4:$O$73,5,FALSE)</f>
        <v>207</v>
      </c>
      <c r="M14" s="8">
        <f>VLOOKUP($H14,'Ind Projections'!$A$4:$O$73,6,FALSE)/100</f>
        <v>3.2199999999999999E-2</v>
      </c>
    </row>
    <row r="15" spans="1:13" x14ac:dyDescent="0.2">
      <c r="A15" s="20">
        <v>5614</v>
      </c>
      <c r="B15" s="21" t="s">
        <v>14</v>
      </c>
      <c r="C15" s="1">
        <f>VLOOKUP($A15,'Ind Projections'!$A$4:$O$72,3,FALSE)</f>
        <v>742</v>
      </c>
      <c r="D15" s="1">
        <f>VLOOKUP($A15,'Ind Projections'!$A$4:$O$73,4,FALSE)</f>
        <v>1097</v>
      </c>
      <c r="E15" s="1">
        <f>VLOOKUP($A15,'Ind Projections'!$A$4:$O$73,5,FALSE)</f>
        <v>355</v>
      </c>
      <c r="F15" s="8">
        <f>VLOOKUP($A15,'Ind Projections'!$A$4:$O$73,6,FALSE)/100</f>
        <v>0.47840000000000005</v>
      </c>
      <c r="H15" s="1">
        <v>6211</v>
      </c>
      <c r="I15" s="1" t="s">
        <v>44</v>
      </c>
      <c r="J15" s="1">
        <f>VLOOKUP($H15,'Ind Projections'!$A$4:$O$73,3,FALSE)</f>
        <v>1762</v>
      </c>
      <c r="K15" s="1">
        <f>VLOOKUP($H15,'Ind Projections'!$A$4:$O$73,4,FALSE)</f>
        <v>1896</v>
      </c>
      <c r="L15" s="1">
        <f>VLOOKUP($H15,'Ind Projections'!$A$4:$O$73,5,FALSE)</f>
        <v>134</v>
      </c>
      <c r="M15" s="8">
        <f>VLOOKUP($H15,'Ind Projections'!$A$4:$O$73,6,FALSE)/100</f>
        <v>7.6100000000000001E-2</v>
      </c>
    </row>
    <row r="16" spans="1:13" x14ac:dyDescent="0.2">
      <c r="A16" s="20">
        <v>5617</v>
      </c>
      <c r="B16" s="21" t="s">
        <v>15</v>
      </c>
      <c r="C16" s="1">
        <f>VLOOKUP($A16,'Ind Projections'!$A$4:$O$72,3,FALSE)</f>
        <v>1153</v>
      </c>
      <c r="D16" s="1">
        <f>VLOOKUP($A16,'Ind Projections'!$A$4:$O$73,4,FALSE)</f>
        <v>1391</v>
      </c>
      <c r="E16" s="1">
        <f>VLOOKUP($A16,'Ind Projections'!$A$4:$O$73,5,FALSE)</f>
        <v>238</v>
      </c>
      <c r="F16" s="8">
        <f>VLOOKUP($A16,'Ind Projections'!$A$4:$O$73,6,FALSE)/100</f>
        <v>0.2064</v>
      </c>
      <c r="H16" s="1">
        <v>6213</v>
      </c>
      <c r="I16" s="1" t="s">
        <v>45</v>
      </c>
      <c r="J16" s="1">
        <f>VLOOKUP($H16,'Ind Projections'!$A$4:$O$73,3,FALSE)</f>
        <v>602</v>
      </c>
      <c r="K16" s="1">
        <f>VLOOKUP($H16,'Ind Projections'!$A$4:$O$73,4,FALSE)</f>
        <v>709</v>
      </c>
      <c r="L16" s="1">
        <f>VLOOKUP($H16,'Ind Projections'!$A$4:$O$73,5,FALSE)</f>
        <v>107</v>
      </c>
      <c r="M16" s="8">
        <f>VLOOKUP($H16,'Ind Projections'!$A$4:$O$73,6,FALSE)/100</f>
        <v>0.1777</v>
      </c>
    </row>
    <row r="17" spans="1:13" x14ac:dyDescent="0.2">
      <c r="A17" s="20">
        <v>6111</v>
      </c>
      <c r="B17" s="21" t="s">
        <v>16</v>
      </c>
      <c r="C17" s="1">
        <f>VLOOKUP($A17,'Ind Projections'!$A$4:$O$72,3,FALSE)</f>
        <v>6419</v>
      </c>
      <c r="D17" s="1">
        <f>VLOOKUP($A17,'Ind Projections'!$A$4:$O$73,4,FALSE)</f>
        <v>6626</v>
      </c>
      <c r="E17" s="1">
        <f>VLOOKUP($A17,'Ind Projections'!$A$4:$O$73,5,FALSE)</f>
        <v>207</v>
      </c>
      <c r="F17" s="8">
        <f>VLOOKUP($A17,'Ind Projections'!$A$4:$O$73,6,FALSE)/100</f>
        <v>3.2199999999999999E-2</v>
      </c>
      <c r="H17" s="1">
        <v>6216</v>
      </c>
      <c r="I17" s="1" t="s">
        <v>46</v>
      </c>
      <c r="J17" s="1">
        <f>VLOOKUP($H17,'Ind Projections'!$A$4:$O$73,3,FALSE)</f>
        <v>2156</v>
      </c>
      <c r="K17" s="1">
        <f>VLOOKUP($H17,'Ind Projections'!$A$4:$O$73,4,FALSE)</f>
        <v>2259</v>
      </c>
      <c r="L17" s="1">
        <f>VLOOKUP($H17,'Ind Projections'!$A$4:$O$73,5,FALSE)</f>
        <v>103</v>
      </c>
      <c r="M17" s="8">
        <f>VLOOKUP($H17,'Ind Projections'!$A$4:$O$73,6,FALSE)/100</f>
        <v>4.7800000000000002E-2</v>
      </c>
    </row>
    <row r="18" spans="1:13" x14ac:dyDescent="0.2">
      <c r="A18" s="18">
        <v>6116</v>
      </c>
      <c r="B18" s="19" t="s">
        <v>17</v>
      </c>
      <c r="C18" s="1">
        <f>VLOOKUP($A18,'Ind Projections'!$A$4:$O$72,3,FALSE)</f>
        <v>131</v>
      </c>
      <c r="D18" s="1">
        <f>VLOOKUP($A18,'Ind Projections'!$A$4:$O$73,4,FALSE)</f>
        <v>149</v>
      </c>
      <c r="E18" s="1">
        <f>VLOOKUP($A18,'Ind Projections'!$A$4:$O$73,5,FALSE)</f>
        <v>18</v>
      </c>
      <c r="F18" s="8">
        <f>VLOOKUP($A18,'Ind Projections'!$A$4:$O$73,6,FALSE)/100</f>
        <v>0.13739999999999999</v>
      </c>
      <c r="G18" s="11"/>
      <c r="H18" s="12">
        <v>6221</v>
      </c>
      <c r="I18" s="12" t="s">
        <v>31</v>
      </c>
      <c r="J18" s="1">
        <f>VLOOKUP($H18,'Ind Projections'!$A$4:$O$73,3,FALSE)</f>
        <v>1148</v>
      </c>
      <c r="K18" s="1">
        <f>VLOOKUP($H18,'Ind Projections'!$A$4:$O$73,4,FALSE)</f>
        <v>1251</v>
      </c>
      <c r="L18" s="1">
        <f>VLOOKUP($H18,'Ind Projections'!$A$4:$O$73,5,FALSE)</f>
        <v>103</v>
      </c>
      <c r="M18" s="8">
        <f>VLOOKUP($H18,'Ind Projections'!$A$4:$O$73,6,FALSE)/100</f>
        <v>8.9700000000000002E-2</v>
      </c>
    </row>
    <row r="19" spans="1:13" x14ac:dyDescent="0.2">
      <c r="A19" s="20">
        <v>6211</v>
      </c>
      <c r="B19" s="21" t="s">
        <v>18</v>
      </c>
      <c r="C19" s="1">
        <f>VLOOKUP($A19,'Ind Projections'!$A$4:$O$72,3,FALSE)</f>
        <v>1762</v>
      </c>
      <c r="D19" s="1">
        <f>VLOOKUP($A19,'Ind Projections'!$A$4:$O$73,4,FALSE)</f>
        <v>1896</v>
      </c>
      <c r="E19" s="1">
        <f>VLOOKUP($A19,'Ind Projections'!$A$4:$O$73,5,FALSE)</f>
        <v>134</v>
      </c>
      <c r="F19" s="8">
        <f>VLOOKUP($A19,'Ind Projections'!$A$4:$O$73,6,FALSE)/100</f>
        <v>7.6100000000000001E-2</v>
      </c>
      <c r="H19" s="1">
        <v>6231</v>
      </c>
      <c r="I19" s="1" t="s">
        <v>47</v>
      </c>
      <c r="J19" s="1">
        <f>VLOOKUP($H19,'Ind Projections'!$A$4:$O$73,3,FALSE)</f>
        <v>1732</v>
      </c>
      <c r="K19" s="1">
        <f>VLOOKUP($H19,'Ind Projections'!$A$4:$O$73,4,FALSE)</f>
        <v>1857</v>
      </c>
      <c r="L19" s="1">
        <f>VLOOKUP($H19,'Ind Projections'!$A$4:$O$73,5,FALSE)</f>
        <v>125</v>
      </c>
      <c r="M19" s="8">
        <f>VLOOKUP($H19,'Ind Projections'!$A$4:$O$73,6,FALSE)/100</f>
        <v>7.22E-2</v>
      </c>
    </row>
    <row r="20" spans="1:13" x14ac:dyDescent="0.2">
      <c r="A20" s="20">
        <v>6213</v>
      </c>
      <c r="B20" s="21" t="s">
        <v>19</v>
      </c>
      <c r="C20" s="1">
        <f>VLOOKUP($A20,'Ind Projections'!$A$4:$O$72,3,FALSE)</f>
        <v>602</v>
      </c>
      <c r="D20" s="1">
        <f>VLOOKUP($A20,'Ind Projections'!$A$4:$O$73,4,FALSE)</f>
        <v>709</v>
      </c>
      <c r="E20" s="1">
        <f>VLOOKUP($A20,'Ind Projections'!$A$4:$O$73,5,FALSE)</f>
        <v>107</v>
      </c>
      <c r="F20" s="8">
        <f>VLOOKUP($A20,'Ind Projections'!$A$4:$O$73,6,FALSE)/100</f>
        <v>0.1777</v>
      </c>
      <c r="H20" s="12">
        <v>6232</v>
      </c>
      <c r="I20" s="12" t="s">
        <v>48</v>
      </c>
      <c r="J20" s="1">
        <f>VLOOKUP($H20,'Ind Projections'!$A$4:$O$73,3,FALSE)</f>
        <v>417</v>
      </c>
      <c r="K20" s="1">
        <f>VLOOKUP($H20,'Ind Projections'!$A$4:$O$73,4,FALSE)</f>
        <v>625</v>
      </c>
      <c r="L20" s="1">
        <f>VLOOKUP($H20,'Ind Projections'!$A$4:$O$73,5,FALSE)</f>
        <v>208</v>
      </c>
      <c r="M20" s="8">
        <f>VLOOKUP($H20,'Ind Projections'!$A$4:$O$73,6,FALSE)/100</f>
        <v>0.49880000000000002</v>
      </c>
    </row>
    <row r="21" spans="1:13" x14ac:dyDescent="0.2">
      <c r="A21" s="20">
        <v>6216</v>
      </c>
      <c r="B21" s="21" t="s">
        <v>20</v>
      </c>
      <c r="C21" s="1">
        <f>VLOOKUP($A21,'Ind Projections'!$A$4:$O$72,3,FALSE)</f>
        <v>2156</v>
      </c>
      <c r="D21" s="1">
        <f>VLOOKUP($A21,'Ind Projections'!$A$4:$O$73,4,FALSE)</f>
        <v>2259</v>
      </c>
      <c r="E21" s="1">
        <f>VLOOKUP($A21,'Ind Projections'!$A$4:$O$73,5,FALSE)</f>
        <v>103</v>
      </c>
      <c r="F21" s="8">
        <f>VLOOKUP($A21,'Ind Projections'!$A$4:$O$73,6,FALSE)/100</f>
        <v>4.7800000000000002E-2</v>
      </c>
      <c r="H21" s="1">
        <v>6241</v>
      </c>
      <c r="I21" s="1" t="s">
        <v>49</v>
      </c>
      <c r="J21" s="1">
        <f>VLOOKUP($H21,'Ind Projections'!$A$4:$O$73,3,FALSE)</f>
        <v>439</v>
      </c>
      <c r="K21" s="1">
        <f>VLOOKUP($H21,'Ind Projections'!$A$4:$O$73,4,FALSE)</f>
        <v>567</v>
      </c>
      <c r="L21" s="1">
        <f>VLOOKUP($H21,'Ind Projections'!$A$4:$O$73,5,FALSE)</f>
        <v>128</v>
      </c>
      <c r="M21" s="8">
        <f>VLOOKUP($H21,'Ind Projections'!$A$4:$O$73,6,FALSE)/100</f>
        <v>0.29160000000000003</v>
      </c>
    </row>
    <row r="22" spans="1:13" x14ac:dyDescent="0.2">
      <c r="A22" s="20">
        <v>6231</v>
      </c>
      <c r="B22" s="21" t="s">
        <v>21</v>
      </c>
      <c r="C22" s="1">
        <f>VLOOKUP($A22,'Ind Projections'!$A$4:$O$72,3,FALSE)</f>
        <v>1732</v>
      </c>
      <c r="D22" s="1">
        <f>VLOOKUP($A22,'Ind Projections'!$A$4:$O$73,4,FALSE)</f>
        <v>1857</v>
      </c>
      <c r="E22" s="1">
        <f>VLOOKUP($A22,'Ind Projections'!$A$4:$O$73,5,FALSE)</f>
        <v>125</v>
      </c>
      <c r="F22" s="8">
        <f>VLOOKUP($A22,'Ind Projections'!$A$4:$O$73,6,FALSE)/100</f>
        <v>7.22E-2</v>
      </c>
      <c r="H22" s="1">
        <v>7225</v>
      </c>
      <c r="I22" s="1" t="s">
        <v>50</v>
      </c>
      <c r="J22" s="1">
        <f>VLOOKUP($H22,'Ind Projections'!$A$4:$O$73,3,FALSE)</f>
        <v>6342</v>
      </c>
      <c r="K22" s="1">
        <f>VLOOKUP($H22,'Ind Projections'!$A$4:$O$73,4,FALSE)</f>
        <v>7223</v>
      </c>
      <c r="L22" s="1">
        <f>VLOOKUP($H22,'Ind Projections'!$A$4:$O$73,5,FALSE)</f>
        <v>881</v>
      </c>
      <c r="M22" s="8">
        <f>VLOOKUP($H22,'Ind Projections'!$A$4:$O$73,6,FALSE)/100</f>
        <v>0.1389</v>
      </c>
    </row>
    <row r="23" spans="1:13" x14ac:dyDescent="0.2">
      <c r="A23" s="20">
        <v>6241</v>
      </c>
      <c r="B23" s="21" t="s">
        <v>22</v>
      </c>
      <c r="C23" s="1">
        <f>VLOOKUP($A23,'Ind Projections'!$A$4:$O$72,3,FALSE)</f>
        <v>439</v>
      </c>
      <c r="D23" s="1">
        <f>VLOOKUP($A23,'Ind Projections'!$A$4:$O$73,4,FALSE)</f>
        <v>567</v>
      </c>
      <c r="E23" s="1">
        <f>VLOOKUP($A23,'Ind Projections'!$A$4:$O$73,5,FALSE)</f>
        <v>128</v>
      </c>
      <c r="F23" s="8">
        <f>VLOOKUP($A23,'Ind Projections'!$A$4:$O$73,6,FALSE)/100</f>
        <v>0.29160000000000003</v>
      </c>
      <c r="H23" s="1">
        <v>999200</v>
      </c>
      <c r="I23" s="1" t="s">
        <v>34</v>
      </c>
      <c r="J23" s="1">
        <f>VLOOKUP($H23,'Ind Projections'!$A$4:$O$73,3,FALSE)</f>
        <v>1624</v>
      </c>
      <c r="K23" s="1">
        <f>VLOOKUP($H23,'Ind Projections'!$A$4:$O$73,4,FALSE)</f>
        <v>1899</v>
      </c>
      <c r="L23" s="1">
        <f>VLOOKUP($H23,'Ind Projections'!$A$4:$O$73,5,FALSE)</f>
        <v>275</v>
      </c>
      <c r="M23" s="8">
        <f>VLOOKUP($H23,'Ind Projections'!$A$4:$O$73,6,FALSE)/100</f>
        <v>0.16930000000000001</v>
      </c>
    </row>
    <row r="24" spans="1:13" x14ac:dyDescent="0.2">
      <c r="A24" s="20">
        <v>7225</v>
      </c>
      <c r="B24" s="21" t="s">
        <v>23</v>
      </c>
      <c r="C24" s="1">
        <f>VLOOKUP($A24,'Ind Projections'!$A$4:$O$72,3,FALSE)</f>
        <v>6342</v>
      </c>
      <c r="D24" s="1">
        <f>VLOOKUP($A24,'Ind Projections'!$A$4:$O$73,4,FALSE)</f>
        <v>7223</v>
      </c>
      <c r="E24" s="1">
        <f>VLOOKUP($A24,'Ind Projections'!$A$4:$O$73,5,FALSE)</f>
        <v>881</v>
      </c>
      <c r="F24" s="8">
        <f>VLOOKUP($A24,'Ind Projections'!$A$4:$O$73,6,FALSE)/100</f>
        <v>0.1389</v>
      </c>
    </row>
    <row r="25" spans="1:13" x14ac:dyDescent="0.2">
      <c r="A25" s="18">
        <v>8113</v>
      </c>
      <c r="B25" s="19" t="s">
        <v>24</v>
      </c>
      <c r="C25" s="1">
        <f>VLOOKUP($A25,'Ind Projections'!$A$4:$O$72,3,FALSE)</f>
        <v>106</v>
      </c>
      <c r="D25" s="1">
        <f>VLOOKUP($A25,'Ind Projections'!$A$4:$O$73,4,FALSE)</f>
        <v>147</v>
      </c>
      <c r="E25" s="1">
        <f>VLOOKUP($A25,'Ind Projections'!$A$4:$O$73,5,FALSE)</f>
        <v>41</v>
      </c>
      <c r="F25" s="8">
        <f>VLOOKUP($A25,'Ind Projections'!$A$4:$O$73,6,FALSE)/100</f>
        <v>0.38679999999999998</v>
      </c>
      <c r="H25" s="197">
        <v>601</v>
      </c>
      <c r="I25" s="198" t="s">
        <v>29</v>
      </c>
      <c r="J25" s="199">
        <f>VLOOKUP($H25,'Ind Projections'!$A$4:$O$73,3,FALSE)</f>
        <v>13488</v>
      </c>
      <c r="K25" s="199">
        <f>VLOOKUP($H25,'Ind Projections'!$A$4:$O$73,4,FALSE)</f>
        <v>12729</v>
      </c>
      <c r="L25" s="200">
        <f>VLOOKUP($H25,'Ind Projections'!$A$4:$O$73,5,FALSE)</f>
        <v>-759</v>
      </c>
      <c r="M25" s="201">
        <f>VLOOKUP($H25,'Ind Projections'!$A$4:$O$73,6,FALSE)/100</f>
        <v>-5.6299999999999996E-2</v>
      </c>
    </row>
    <row r="26" spans="1:13" x14ac:dyDescent="0.2">
      <c r="A26" s="18">
        <v>999100</v>
      </c>
      <c r="B26" s="19" t="s">
        <v>25</v>
      </c>
      <c r="C26" s="1">
        <f>VLOOKUP($A26,'Ind Projections'!$A$4:$O$72,3,FALSE)</f>
        <v>1786</v>
      </c>
      <c r="D26" s="1">
        <f>VLOOKUP($A26,'Ind Projections'!$A$4:$O$73,4,FALSE)</f>
        <v>1596</v>
      </c>
      <c r="E26" s="1">
        <f>VLOOKUP($A26,'Ind Projections'!$A$4:$O$73,5,FALSE)</f>
        <v>-190</v>
      </c>
      <c r="F26" s="8">
        <f>VLOOKUP($A26,'Ind Projections'!$A$4:$O$73,6,FALSE)/100</f>
        <v>-0.10640000000000001</v>
      </c>
    </row>
    <row r="27" spans="1:13" x14ac:dyDescent="0.2">
      <c r="A27" s="20">
        <v>999200</v>
      </c>
      <c r="B27" s="21" t="s">
        <v>26</v>
      </c>
      <c r="C27" s="1">
        <f>VLOOKUP($A27,'Ind Projections'!$A$4:$O$72,3,FALSE)</f>
        <v>1624</v>
      </c>
      <c r="D27" s="1">
        <f>VLOOKUP($A27,'Ind Projections'!$A$4:$O$73,4,FALSE)</f>
        <v>1899</v>
      </c>
      <c r="E27" s="1">
        <f>VLOOKUP($A27,'Ind Projections'!$A$4:$O$73,5,FALSE)</f>
        <v>275</v>
      </c>
      <c r="F27" s="8">
        <f>VLOOKUP($A27,'Ind Projections'!$A$4:$O$73,6,FALSE)/100</f>
        <v>0.16930000000000001</v>
      </c>
      <c r="G27" s="11"/>
    </row>
    <row r="28" spans="1:13" x14ac:dyDescent="0.2">
      <c r="A28" s="18">
        <v>999300</v>
      </c>
      <c r="B28" s="19" t="s">
        <v>27</v>
      </c>
      <c r="C28" s="1">
        <f>VLOOKUP($A28,'Ind Projections'!$A$4:$O$72,3,FALSE)</f>
        <v>3711</v>
      </c>
      <c r="D28" s="1">
        <f>VLOOKUP($A28,'Ind Projections'!$A$4:$O$73,4,FALSE)</f>
        <v>3584</v>
      </c>
      <c r="E28" s="1">
        <f>VLOOKUP($A28,'Ind Projections'!$A$4:$O$73,5,FALSE)</f>
        <v>-127</v>
      </c>
      <c r="F28" s="8">
        <f>VLOOKUP($A28,'Ind Projections'!$A$4:$O$73,6,FALSE)/100</f>
        <v>-3.4200000000000001E-2</v>
      </c>
      <c r="G28" s="11"/>
    </row>
    <row r="30" spans="1:13" x14ac:dyDescent="0.2">
      <c r="G30" s="11"/>
    </row>
    <row r="32" spans="1:13" ht="15" thickBot="1" x14ac:dyDescent="0.25"/>
    <row r="33" spans="8:20" ht="91.5" x14ac:dyDescent="0.4">
      <c r="H33" s="187" t="s">
        <v>3</v>
      </c>
      <c r="I33" s="188" t="s">
        <v>1355</v>
      </c>
      <c r="J33" s="189" t="s">
        <v>51</v>
      </c>
      <c r="K33" s="189" t="s">
        <v>52</v>
      </c>
      <c r="L33" s="189" t="s">
        <v>55</v>
      </c>
      <c r="M33" s="190" t="s">
        <v>56</v>
      </c>
      <c r="O33" s="206"/>
      <c r="P33" s="207"/>
      <c r="Q33" s="208" t="s">
        <v>51</v>
      </c>
      <c r="R33" s="208" t="s">
        <v>52</v>
      </c>
      <c r="S33" s="208" t="s">
        <v>55</v>
      </c>
      <c r="T33" s="209" t="s">
        <v>56</v>
      </c>
    </row>
    <row r="34" spans="8:20" x14ac:dyDescent="0.2">
      <c r="H34" s="191">
        <v>601</v>
      </c>
      <c r="I34" s="40" t="s">
        <v>931</v>
      </c>
      <c r="J34" s="185">
        <v>13488</v>
      </c>
      <c r="K34" s="186">
        <v>12729</v>
      </c>
      <c r="L34" s="202">
        <v>-759</v>
      </c>
      <c r="M34" s="203">
        <v>-5.63</v>
      </c>
      <c r="O34" s="210"/>
      <c r="P34" s="40" t="s">
        <v>1356</v>
      </c>
      <c r="Q34" s="185">
        <f>SUM(Q35:Q51)</f>
        <v>3169</v>
      </c>
      <c r="R34" s="185">
        <f>SUM(R35:R51)</f>
        <v>3381</v>
      </c>
      <c r="S34" s="185">
        <f>SUM(S35:S51)</f>
        <v>212</v>
      </c>
      <c r="T34" s="211">
        <f>$S34/$Q34</f>
        <v>6.6898075102556007E-2</v>
      </c>
    </row>
    <row r="35" spans="8:20" x14ac:dyDescent="0.2">
      <c r="H35" s="191">
        <v>601</v>
      </c>
      <c r="I35" s="40" t="s">
        <v>979</v>
      </c>
      <c r="J35" s="185">
        <v>54</v>
      </c>
      <c r="K35" s="186">
        <v>81</v>
      </c>
      <c r="L35" s="185">
        <v>27</v>
      </c>
      <c r="M35" s="192">
        <v>50</v>
      </c>
      <c r="O35" s="210">
        <v>601</v>
      </c>
      <c r="P35" s="40" t="s">
        <v>979</v>
      </c>
      <c r="Q35" s="185">
        <v>54</v>
      </c>
      <c r="R35" s="186">
        <v>81</v>
      </c>
      <c r="S35" s="185">
        <v>27</v>
      </c>
      <c r="T35" s="211">
        <f t="shared" ref="T35:T51" si="0">$S35/$Q35</f>
        <v>0.5</v>
      </c>
    </row>
    <row r="36" spans="8:20" x14ac:dyDescent="0.2">
      <c r="H36" s="191">
        <v>601</v>
      </c>
      <c r="I36" s="40" t="s">
        <v>1191</v>
      </c>
      <c r="J36" s="185">
        <v>228</v>
      </c>
      <c r="K36" s="186">
        <v>252</v>
      </c>
      <c r="L36" s="185">
        <v>24</v>
      </c>
      <c r="M36" s="192">
        <v>10.53</v>
      </c>
      <c r="O36" s="210">
        <v>601</v>
      </c>
      <c r="P36" s="40" t="s">
        <v>1191</v>
      </c>
      <c r="Q36" s="185">
        <v>228</v>
      </c>
      <c r="R36" s="186">
        <v>252</v>
      </c>
      <c r="S36" s="185">
        <v>24</v>
      </c>
      <c r="T36" s="211">
        <f t="shared" si="0"/>
        <v>0.10526315789473684</v>
      </c>
    </row>
    <row r="37" spans="8:20" x14ac:dyDescent="0.2">
      <c r="H37" s="191">
        <v>601</v>
      </c>
      <c r="I37" s="40" t="s">
        <v>1048</v>
      </c>
      <c r="J37" s="185">
        <v>86</v>
      </c>
      <c r="K37" s="186">
        <v>105</v>
      </c>
      <c r="L37" s="185">
        <v>19</v>
      </c>
      <c r="M37" s="192">
        <v>22.09</v>
      </c>
      <c r="O37" s="210">
        <v>601</v>
      </c>
      <c r="P37" s="40" t="s">
        <v>1048</v>
      </c>
      <c r="Q37" s="185">
        <v>86</v>
      </c>
      <c r="R37" s="186">
        <v>105</v>
      </c>
      <c r="S37" s="185">
        <v>19</v>
      </c>
      <c r="T37" s="211">
        <f t="shared" si="0"/>
        <v>0.22093023255813954</v>
      </c>
    </row>
    <row r="38" spans="8:20" x14ac:dyDescent="0.2">
      <c r="H38" s="191">
        <v>601</v>
      </c>
      <c r="I38" s="40" t="s">
        <v>1050</v>
      </c>
      <c r="J38" s="185">
        <v>53</v>
      </c>
      <c r="K38" s="186">
        <v>71</v>
      </c>
      <c r="L38" s="185">
        <v>18</v>
      </c>
      <c r="M38" s="192">
        <v>33.96</v>
      </c>
      <c r="O38" s="210">
        <v>601</v>
      </c>
      <c r="P38" s="40" t="s">
        <v>1050</v>
      </c>
      <c r="Q38" s="185">
        <v>53</v>
      </c>
      <c r="R38" s="186">
        <v>71</v>
      </c>
      <c r="S38" s="185">
        <v>18</v>
      </c>
      <c r="T38" s="211">
        <f t="shared" si="0"/>
        <v>0.33962264150943394</v>
      </c>
    </row>
    <row r="39" spans="8:20" x14ac:dyDescent="0.2">
      <c r="H39" s="191">
        <v>601</v>
      </c>
      <c r="I39" s="40" t="s">
        <v>1021</v>
      </c>
      <c r="J39" s="185">
        <v>146</v>
      </c>
      <c r="K39" s="186">
        <v>164</v>
      </c>
      <c r="L39" s="185">
        <v>18</v>
      </c>
      <c r="M39" s="192">
        <v>12.33</v>
      </c>
      <c r="O39" s="210">
        <v>601</v>
      </c>
      <c r="P39" s="40" t="s">
        <v>1021</v>
      </c>
      <c r="Q39" s="185">
        <v>146</v>
      </c>
      <c r="R39" s="186">
        <v>164</v>
      </c>
      <c r="S39" s="185">
        <v>18</v>
      </c>
      <c r="T39" s="211">
        <f t="shared" si="0"/>
        <v>0.12328767123287671</v>
      </c>
    </row>
    <row r="40" spans="8:20" x14ac:dyDescent="0.2">
      <c r="H40" s="191">
        <v>601</v>
      </c>
      <c r="I40" s="40" t="s">
        <v>1099</v>
      </c>
      <c r="J40" s="185">
        <v>214</v>
      </c>
      <c r="K40" s="186">
        <v>232</v>
      </c>
      <c r="L40" s="185">
        <v>18</v>
      </c>
      <c r="M40" s="192">
        <v>8.41</v>
      </c>
      <c r="O40" s="210">
        <v>601</v>
      </c>
      <c r="P40" s="40" t="s">
        <v>1099</v>
      </c>
      <c r="Q40" s="185">
        <v>214</v>
      </c>
      <c r="R40" s="186">
        <v>232</v>
      </c>
      <c r="S40" s="185">
        <v>18</v>
      </c>
      <c r="T40" s="211">
        <f t="shared" si="0"/>
        <v>8.4112149532710276E-2</v>
      </c>
    </row>
    <row r="41" spans="8:20" x14ac:dyDescent="0.2">
      <c r="H41" s="191">
        <v>601</v>
      </c>
      <c r="I41" s="40" t="s">
        <v>1185</v>
      </c>
      <c r="J41" s="185">
        <v>311</v>
      </c>
      <c r="K41" s="186">
        <v>329</v>
      </c>
      <c r="L41" s="185">
        <v>18</v>
      </c>
      <c r="M41" s="192">
        <v>5.79</v>
      </c>
      <c r="O41" s="210">
        <v>601</v>
      </c>
      <c r="P41" s="40" t="s">
        <v>1185</v>
      </c>
      <c r="Q41" s="185">
        <v>311</v>
      </c>
      <c r="R41" s="186">
        <v>329</v>
      </c>
      <c r="S41" s="185">
        <v>18</v>
      </c>
      <c r="T41" s="211">
        <f t="shared" si="0"/>
        <v>5.7877813504823149E-2</v>
      </c>
    </row>
    <row r="42" spans="8:20" x14ac:dyDescent="0.2">
      <c r="H42" s="191">
        <v>601</v>
      </c>
      <c r="I42" s="40" t="s">
        <v>1091</v>
      </c>
      <c r="J42" s="185">
        <v>431</v>
      </c>
      <c r="K42" s="186">
        <v>446</v>
      </c>
      <c r="L42" s="185">
        <v>15</v>
      </c>
      <c r="M42" s="192">
        <v>3.48</v>
      </c>
      <c r="O42" s="210">
        <v>601</v>
      </c>
      <c r="P42" s="40" t="s">
        <v>1091</v>
      </c>
      <c r="Q42" s="185">
        <v>431</v>
      </c>
      <c r="R42" s="186">
        <v>446</v>
      </c>
      <c r="S42" s="185">
        <v>15</v>
      </c>
      <c r="T42" s="211">
        <f t="shared" si="0"/>
        <v>3.4802784222737818E-2</v>
      </c>
    </row>
    <row r="43" spans="8:20" x14ac:dyDescent="0.2">
      <c r="H43" s="191">
        <v>601</v>
      </c>
      <c r="I43" s="40" t="s">
        <v>1027</v>
      </c>
      <c r="J43" s="185">
        <v>147</v>
      </c>
      <c r="K43" s="186">
        <v>160</v>
      </c>
      <c r="L43" s="185">
        <v>13</v>
      </c>
      <c r="M43" s="192">
        <v>8.84</v>
      </c>
      <c r="O43" s="210">
        <v>601</v>
      </c>
      <c r="P43" s="40" t="s">
        <v>1027</v>
      </c>
      <c r="Q43" s="185">
        <v>147</v>
      </c>
      <c r="R43" s="186">
        <v>160</v>
      </c>
      <c r="S43" s="185">
        <v>13</v>
      </c>
      <c r="T43" s="211">
        <f t="shared" si="0"/>
        <v>8.8435374149659865E-2</v>
      </c>
    </row>
    <row r="44" spans="8:20" x14ac:dyDescent="0.2">
      <c r="H44" s="191">
        <v>601</v>
      </c>
      <c r="I44" s="40" t="s">
        <v>596</v>
      </c>
      <c r="J44" s="185">
        <v>144</v>
      </c>
      <c r="K44" s="186">
        <v>156</v>
      </c>
      <c r="L44" s="185">
        <v>12</v>
      </c>
      <c r="M44" s="192">
        <v>8.33</v>
      </c>
      <c r="O44" s="210">
        <v>601</v>
      </c>
      <c r="P44" s="40" t="s">
        <v>596</v>
      </c>
      <c r="Q44" s="185">
        <v>144</v>
      </c>
      <c r="R44" s="186">
        <v>156</v>
      </c>
      <c r="S44" s="185">
        <v>12</v>
      </c>
      <c r="T44" s="211">
        <f t="shared" si="0"/>
        <v>8.3333333333333329E-2</v>
      </c>
    </row>
    <row r="45" spans="8:20" x14ac:dyDescent="0.2">
      <c r="H45" s="191">
        <v>601</v>
      </c>
      <c r="I45" s="40" t="s">
        <v>1015</v>
      </c>
      <c r="J45" s="185">
        <v>173</v>
      </c>
      <c r="K45" s="186">
        <v>182</v>
      </c>
      <c r="L45" s="185">
        <v>9</v>
      </c>
      <c r="M45" s="192">
        <v>5.2</v>
      </c>
      <c r="O45" s="210">
        <v>601</v>
      </c>
      <c r="P45" s="40" t="s">
        <v>1015</v>
      </c>
      <c r="Q45" s="185">
        <v>173</v>
      </c>
      <c r="R45" s="186">
        <v>182</v>
      </c>
      <c r="S45" s="185">
        <v>9</v>
      </c>
      <c r="T45" s="211">
        <f t="shared" si="0"/>
        <v>5.2023121387283239E-2</v>
      </c>
    </row>
    <row r="46" spans="8:20" x14ac:dyDescent="0.2">
      <c r="H46" s="191">
        <v>601</v>
      </c>
      <c r="I46" s="40" t="s">
        <v>1178</v>
      </c>
      <c r="J46" s="185">
        <v>63</v>
      </c>
      <c r="K46" s="186">
        <v>71</v>
      </c>
      <c r="L46" s="185">
        <v>8</v>
      </c>
      <c r="M46" s="192">
        <v>12.7</v>
      </c>
      <c r="O46" s="210">
        <v>601</v>
      </c>
      <c r="P46" s="40" t="s">
        <v>1178</v>
      </c>
      <c r="Q46" s="185">
        <v>63</v>
      </c>
      <c r="R46" s="186">
        <v>71</v>
      </c>
      <c r="S46" s="185">
        <v>8</v>
      </c>
      <c r="T46" s="211">
        <f t="shared" si="0"/>
        <v>0.12698412698412698</v>
      </c>
    </row>
    <row r="47" spans="8:20" x14ac:dyDescent="0.2">
      <c r="H47" s="191">
        <v>601</v>
      </c>
      <c r="I47" s="40" t="s">
        <v>369</v>
      </c>
      <c r="J47" s="185">
        <v>56</v>
      </c>
      <c r="K47" s="186">
        <v>63</v>
      </c>
      <c r="L47" s="185">
        <v>7</v>
      </c>
      <c r="M47" s="192">
        <v>12.5</v>
      </c>
      <c r="O47" s="210">
        <v>601</v>
      </c>
      <c r="P47" s="40" t="s">
        <v>369</v>
      </c>
      <c r="Q47" s="185">
        <v>56</v>
      </c>
      <c r="R47" s="186">
        <v>63</v>
      </c>
      <c r="S47" s="185">
        <v>7</v>
      </c>
      <c r="T47" s="211">
        <f t="shared" si="0"/>
        <v>0.125</v>
      </c>
    </row>
    <row r="48" spans="8:20" x14ac:dyDescent="0.2">
      <c r="H48" s="191">
        <v>601</v>
      </c>
      <c r="I48" s="40" t="s">
        <v>1144</v>
      </c>
      <c r="J48" s="185">
        <v>357</v>
      </c>
      <c r="K48" s="186">
        <v>360</v>
      </c>
      <c r="L48" s="185">
        <v>3</v>
      </c>
      <c r="M48" s="192">
        <v>0.84</v>
      </c>
      <c r="O48" s="210">
        <v>601</v>
      </c>
      <c r="P48" s="40" t="s">
        <v>1144</v>
      </c>
      <c r="Q48" s="185">
        <v>357</v>
      </c>
      <c r="R48" s="186">
        <v>360</v>
      </c>
      <c r="S48" s="185">
        <v>3</v>
      </c>
      <c r="T48" s="211">
        <f t="shared" si="0"/>
        <v>8.4033613445378148E-3</v>
      </c>
    </row>
    <row r="49" spans="8:20" x14ac:dyDescent="0.2">
      <c r="H49" s="191">
        <v>601</v>
      </c>
      <c r="I49" s="40" t="s">
        <v>1036</v>
      </c>
      <c r="J49" s="185">
        <v>92</v>
      </c>
      <c r="K49" s="186">
        <v>93</v>
      </c>
      <c r="L49" s="185">
        <v>1</v>
      </c>
      <c r="M49" s="192">
        <v>1.0900000000000001</v>
      </c>
      <c r="O49" s="210">
        <v>601</v>
      </c>
      <c r="P49" s="40" t="s">
        <v>1036</v>
      </c>
      <c r="Q49" s="185">
        <v>92</v>
      </c>
      <c r="R49" s="186">
        <v>93</v>
      </c>
      <c r="S49" s="185">
        <v>1</v>
      </c>
      <c r="T49" s="211">
        <f t="shared" si="0"/>
        <v>1.0869565217391304E-2</v>
      </c>
    </row>
    <row r="50" spans="8:20" x14ac:dyDescent="0.2">
      <c r="H50" s="191">
        <v>601</v>
      </c>
      <c r="I50" s="40" t="s">
        <v>75</v>
      </c>
      <c r="J50" s="185">
        <v>195</v>
      </c>
      <c r="K50" s="186">
        <v>196</v>
      </c>
      <c r="L50" s="185">
        <v>1</v>
      </c>
      <c r="M50" s="192">
        <v>0.51</v>
      </c>
      <c r="O50" s="210">
        <v>601</v>
      </c>
      <c r="P50" s="40" t="s">
        <v>75</v>
      </c>
      <c r="Q50" s="185">
        <v>195</v>
      </c>
      <c r="R50" s="186">
        <v>196</v>
      </c>
      <c r="S50" s="185">
        <v>1</v>
      </c>
      <c r="T50" s="211">
        <f t="shared" si="0"/>
        <v>5.1282051282051282E-3</v>
      </c>
    </row>
    <row r="51" spans="8:20" ht="15" thickBot="1" x14ac:dyDescent="0.25">
      <c r="H51" s="191">
        <v>601</v>
      </c>
      <c r="I51" s="40" t="s">
        <v>1140</v>
      </c>
      <c r="J51" s="185">
        <v>419</v>
      </c>
      <c r="K51" s="186">
        <v>420</v>
      </c>
      <c r="L51" s="185">
        <v>1</v>
      </c>
      <c r="M51" s="192">
        <v>0.24</v>
      </c>
      <c r="O51" s="212">
        <v>601</v>
      </c>
      <c r="P51" s="213" t="s">
        <v>1140</v>
      </c>
      <c r="Q51" s="214">
        <v>419</v>
      </c>
      <c r="R51" s="215">
        <v>420</v>
      </c>
      <c r="S51" s="214">
        <v>1</v>
      </c>
      <c r="T51" s="216">
        <f t="shared" si="0"/>
        <v>2.3866348448687352E-3</v>
      </c>
    </row>
    <row r="52" spans="8:20" x14ac:dyDescent="0.2">
      <c r="H52" s="191">
        <v>601</v>
      </c>
      <c r="I52" s="40" t="s">
        <v>1034</v>
      </c>
      <c r="J52" s="185">
        <v>119</v>
      </c>
      <c r="K52" s="186">
        <v>119</v>
      </c>
      <c r="L52" s="185">
        <v>0</v>
      </c>
      <c r="M52" s="192">
        <v>0</v>
      </c>
    </row>
    <row r="53" spans="8:20" x14ac:dyDescent="0.2">
      <c r="H53" s="191">
        <v>601</v>
      </c>
      <c r="I53" s="40" t="s">
        <v>719</v>
      </c>
      <c r="J53" s="185">
        <v>55</v>
      </c>
      <c r="K53" s="186">
        <v>54</v>
      </c>
      <c r="L53" s="202">
        <v>-1</v>
      </c>
      <c r="M53" s="203">
        <v>-1.82</v>
      </c>
      <c r="Q53" s="29"/>
    </row>
    <row r="54" spans="8:20" x14ac:dyDescent="0.2">
      <c r="H54" s="191">
        <v>601</v>
      </c>
      <c r="I54" s="40" t="s">
        <v>1142</v>
      </c>
      <c r="J54" s="185">
        <v>55</v>
      </c>
      <c r="K54" s="186">
        <v>54</v>
      </c>
      <c r="L54" s="202">
        <v>-1</v>
      </c>
      <c r="M54" s="203">
        <v>-1.82</v>
      </c>
    </row>
    <row r="55" spans="8:20" x14ac:dyDescent="0.2">
      <c r="H55" s="191">
        <v>601</v>
      </c>
      <c r="I55" s="40" t="s">
        <v>153</v>
      </c>
      <c r="J55" s="185">
        <v>53</v>
      </c>
      <c r="K55" s="186">
        <v>51</v>
      </c>
      <c r="L55" s="202">
        <v>-2</v>
      </c>
      <c r="M55" s="203">
        <v>-3.77</v>
      </c>
    </row>
    <row r="56" spans="8:20" x14ac:dyDescent="0.2">
      <c r="H56" s="191">
        <v>601</v>
      </c>
      <c r="I56" s="40" t="s">
        <v>1117</v>
      </c>
      <c r="J56" s="185">
        <v>61</v>
      </c>
      <c r="K56" s="186">
        <v>58</v>
      </c>
      <c r="L56" s="202">
        <v>-3</v>
      </c>
      <c r="M56" s="203">
        <v>-4.92</v>
      </c>
    </row>
    <row r="57" spans="8:20" x14ac:dyDescent="0.2">
      <c r="H57" s="191">
        <v>601</v>
      </c>
      <c r="I57" s="40" t="s">
        <v>91</v>
      </c>
      <c r="J57" s="185">
        <v>119</v>
      </c>
      <c r="K57" s="186">
        <v>115</v>
      </c>
      <c r="L57" s="202">
        <v>-4</v>
      </c>
      <c r="M57" s="203">
        <v>-3.36</v>
      </c>
    </row>
    <row r="58" spans="8:20" x14ac:dyDescent="0.2">
      <c r="H58" s="191">
        <v>601</v>
      </c>
      <c r="I58" s="40" t="s">
        <v>574</v>
      </c>
      <c r="J58" s="185">
        <v>68</v>
      </c>
      <c r="K58" s="186">
        <v>64</v>
      </c>
      <c r="L58" s="202">
        <v>-4</v>
      </c>
      <c r="M58" s="203">
        <v>-5.88</v>
      </c>
    </row>
    <row r="59" spans="8:20" x14ac:dyDescent="0.2">
      <c r="H59" s="191">
        <v>601</v>
      </c>
      <c r="I59" s="40" t="s">
        <v>159</v>
      </c>
      <c r="J59" s="185">
        <v>64</v>
      </c>
      <c r="K59" s="186">
        <v>60</v>
      </c>
      <c r="L59" s="202">
        <v>-4</v>
      </c>
      <c r="M59" s="203">
        <v>-6.25</v>
      </c>
    </row>
    <row r="60" spans="8:20" x14ac:dyDescent="0.2">
      <c r="H60" s="191">
        <v>601</v>
      </c>
      <c r="I60" s="40" t="s">
        <v>93</v>
      </c>
      <c r="J60" s="185">
        <v>94</v>
      </c>
      <c r="K60" s="186">
        <v>89</v>
      </c>
      <c r="L60" s="202">
        <v>-5</v>
      </c>
      <c r="M60" s="203">
        <v>-5.32</v>
      </c>
    </row>
    <row r="61" spans="8:20" x14ac:dyDescent="0.2">
      <c r="H61" s="191">
        <v>601</v>
      </c>
      <c r="I61" s="40" t="s">
        <v>1328</v>
      </c>
      <c r="J61" s="185">
        <v>92</v>
      </c>
      <c r="K61" s="186">
        <v>87</v>
      </c>
      <c r="L61" s="202">
        <v>-5</v>
      </c>
      <c r="M61" s="203">
        <v>-5.43</v>
      </c>
    </row>
    <row r="62" spans="8:20" x14ac:dyDescent="0.2">
      <c r="H62" s="191">
        <v>601</v>
      </c>
      <c r="I62" s="40" t="s">
        <v>644</v>
      </c>
      <c r="J62" s="185">
        <v>59</v>
      </c>
      <c r="K62" s="186">
        <v>54</v>
      </c>
      <c r="L62" s="202">
        <v>-5</v>
      </c>
      <c r="M62" s="203">
        <v>-8.4700000000000006</v>
      </c>
    </row>
    <row r="63" spans="8:20" x14ac:dyDescent="0.2">
      <c r="H63" s="191">
        <v>601</v>
      </c>
      <c r="I63" s="40" t="s">
        <v>1089</v>
      </c>
      <c r="J63" s="185">
        <v>140</v>
      </c>
      <c r="K63" s="186">
        <v>133</v>
      </c>
      <c r="L63" s="202">
        <v>-7</v>
      </c>
      <c r="M63" s="203">
        <v>-5</v>
      </c>
    </row>
    <row r="64" spans="8:20" x14ac:dyDescent="0.2">
      <c r="H64" s="191">
        <v>601</v>
      </c>
      <c r="I64" s="40" t="s">
        <v>578</v>
      </c>
      <c r="J64" s="185">
        <v>133</v>
      </c>
      <c r="K64" s="186">
        <v>126</v>
      </c>
      <c r="L64" s="202">
        <v>-7</v>
      </c>
      <c r="M64" s="203">
        <v>-5.26</v>
      </c>
    </row>
    <row r="65" spans="8:13" x14ac:dyDescent="0.2">
      <c r="H65" s="191">
        <v>601</v>
      </c>
      <c r="I65" s="40" t="s">
        <v>972</v>
      </c>
      <c r="J65" s="185">
        <v>67</v>
      </c>
      <c r="K65" s="186">
        <v>59</v>
      </c>
      <c r="L65" s="202">
        <v>-8</v>
      </c>
      <c r="M65" s="203">
        <v>-11.94</v>
      </c>
    </row>
    <row r="66" spans="8:13" x14ac:dyDescent="0.2">
      <c r="H66" s="191">
        <v>601</v>
      </c>
      <c r="I66" s="40" t="s">
        <v>965</v>
      </c>
      <c r="J66" s="185">
        <v>107</v>
      </c>
      <c r="K66" s="186">
        <v>98</v>
      </c>
      <c r="L66" s="202">
        <v>-9</v>
      </c>
      <c r="M66" s="203">
        <v>-8.41</v>
      </c>
    </row>
    <row r="67" spans="8:13" x14ac:dyDescent="0.2">
      <c r="H67" s="191">
        <v>601</v>
      </c>
      <c r="I67" s="40" t="s">
        <v>969</v>
      </c>
      <c r="J67" s="185">
        <v>104</v>
      </c>
      <c r="K67" s="186">
        <v>95</v>
      </c>
      <c r="L67" s="202">
        <v>-9</v>
      </c>
      <c r="M67" s="203">
        <v>-8.65</v>
      </c>
    </row>
    <row r="68" spans="8:13" x14ac:dyDescent="0.2">
      <c r="H68" s="191">
        <v>601</v>
      </c>
      <c r="I68" s="40" t="s">
        <v>1122</v>
      </c>
      <c r="J68" s="185">
        <v>74</v>
      </c>
      <c r="K68" s="186">
        <v>65</v>
      </c>
      <c r="L68" s="202">
        <v>-9</v>
      </c>
      <c r="M68" s="203">
        <v>-12.16</v>
      </c>
    </row>
    <row r="69" spans="8:13" x14ac:dyDescent="0.2">
      <c r="H69" s="191">
        <v>601</v>
      </c>
      <c r="I69" s="40" t="s">
        <v>1087</v>
      </c>
      <c r="J69" s="185">
        <v>169</v>
      </c>
      <c r="K69" s="186">
        <v>159</v>
      </c>
      <c r="L69" s="202">
        <v>-10</v>
      </c>
      <c r="M69" s="203">
        <v>-5.92</v>
      </c>
    </row>
    <row r="70" spans="8:13" x14ac:dyDescent="0.2">
      <c r="H70" s="191">
        <v>601</v>
      </c>
      <c r="I70" s="40" t="s">
        <v>1164</v>
      </c>
      <c r="J70" s="185">
        <v>124</v>
      </c>
      <c r="K70" s="186">
        <v>114</v>
      </c>
      <c r="L70" s="202">
        <v>-10</v>
      </c>
      <c r="M70" s="203">
        <v>-8.06</v>
      </c>
    </row>
    <row r="71" spans="8:13" x14ac:dyDescent="0.2">
      <c r="H71" s="191">
        <v>601</v>
      </c>
      <c r="I71" s="40" t="s">
        <v>1101</v>
      </c>
      <c r="J71" s="185">
        <v>166</v>
      </c>
      <c r="K71" s="186">
        <v>154</v>
      </c>
      <c r="L71" s="202">
        <v>-12</v>
      </c>
      <c r="M71" s="203">
        <v>-7.23</v>
      </c>
    </row>
    <row r="72" spans="8:13" x14ac:dyDescent="0.2">
      <c r="H72" s="191">
        <v>601</v>
      </c>
      <c r="I72" s="40" t="s">
        <v>975</v>
      </c>
      <c r="J72" s="185">
        <v>129</v>
      </c>
      <c r="K72" s="186">
        <v>117</v>
      </c>
      <c r="L72" s="202">
        <v>-12</v>
      </c>
      <c r="M72" s="203">
        <v>-9.3000000000000007</v>
      </c>
    </row>
    <row r="73" spans="8:13" x14ac:dyDescent="0.2">
      <c r="H73" s="191">
        <v>601</v>
      </c>
      <c r="I73" s="40" t="s">
        <v>977</v>
      </c>
      <c r="J73" s="185">
        <v>129</v>
      </c>
      <c r="K73" s="186">
        <v>117</v>
      </c>
      <c r="L73" s="202">
        <v>-12</v>
      </c>
      <c r="M73" s="203">
        <v>-9.3000000000000007</v>
      </c>
    </row>
    <row r="74" spans="8:13" x14ac:dyDescent="0.2">
      <c r="H74" s="191">
        <v>601</v>
      </c>
      <c r="I74" s="40" t="s">
        <v>963</v>
      </c>
      <c r="J74" s="185">
        <v>174</v>
      </c>
      <c r="K74" s="186">
        <v>157</v>
      </c>
      <c r="L74" s="202">
        <v>-17</v>
      </c>
      <c r="M74" s="203">
        <v>-9.77</v>
      </c>
    </row>
    <row r="75" spans="8:13" x14ac:dyDescent="0.2">
      <c r="H75" s="191">
        <v>601</v>
      </c>
      <c r="I75" s="40" t="s">
        <v>1115</v>
      </c>
      <c r="J75" s="185">
        <v>179</v>
      </c>
      <c r="K75" s="186">
        <v>160</v>
      </c>
      <c r="L75" s="202">
        <v>-19</v>
      </c>
      <c r="M75" s="203">
        <v>-10.61</v>
      </c>
    </row>
    <row r="76" spans="8:13" x14ac:dyDescent="0.2">
      <c r="H76" s="191">
        <v>601</v>
      </c>
      <c r="I76" s="40" t="s">
        <v>600</v>
      </c>
      <c r="J76" s="185">
        <v>139</v>
      </c>
      <c r="K76" s="186">
        <v>120</v>
      </c>
      <c r="L76" s="202">
        <v>-19</v>
      </c>
      <c r="M76" s="203">
        <v>-13.67</v>
      </c>
    </row>
    <row r="77" spans="8:13" x14ac:dyDescent="0.2">
      <c r="H77" s="191">
        <v>601</v>
      </c>
      <c r="I77" s="40" t="s">
        <v>1083</v>
      </c>
      <c r="J77" s="185">
        <v>401</v>
      </c>
      <c r="K77" s="186">
        <v>379</v>
      </c>
      <c r="L77" s="202">
        <v>-22</v>
      </c>
      <c r="M77" s="203">
        <v>-5.49</v>
      </c>
    </row>
    <row r="78" spans="8:13" x14ac:dyDescent="0.2">
      <c r="H78" s="191">
        <v>601</v>
      </c>
      <c r="I78" s="40" t="s">
        <v>1107</v>
      </c>
      <c r="J78" s="185">
        <v>101</v>
      </c>
      <c r="K78" s="186">
        <v>77</v>
      </c>
      <c r="L78" s="202">
        <v>-24</v>
      </c>
      <c r="M78" s="203">
        <v>-23.76</v>
      </c>
    </row>
    <row r="79" spans="8:13" x14ac:dyDescent="0.2">
      <c r="H79" s="191">
        <v>601</v>
      </c>
      <c r="I79" s="40" t="s">
        <v>85</v>
      </c>
      <c r="J79" s="185">
        <v>96</v>
      </c>
      <c r="K79" s="186">
        <v>72</v>
      </c>
      <c r="L79" s="202">
        <v>-24</v>
      </c>
      <c r="M79" s="203">
        <v>-25</v>
      </c>
    </row>
    <row r="80" spans="8:13" x14ac:dyDescent="0.2">
      <c r="H80" s="191">
        <v>601</v>
      </c>
      <c r="I80" s="40" t="s">
        <v>1159</v>
      </c>
      <c r="J80" s="185">
        <v>108</v>
      </c>
      <c r="K80" s="186">
        <v>82</v>
      </c>
      <c r="L80" s="202">
        <v>-26</v>
      </c>
      <c r="M80" s="203">
        <v>-24.07</v>
      </c>
    </row>
    <row r="81" spans="8:13" x14ac:dyDescent="0.2">
      <c r="H81" s="191">
        <v>601</v>
      </c>
      <c r="I81" s="40" t="s">
        <v>1153</v>
      </c>
      <c r="J81" s="185">
        <v>164</v>
      </c>
      <c r="K81" s="186">
        <v>137</v>
      </c>
      <c r="L81" s="202">
        <v>-27</v>
      </c>
      <c r="M81" s="203">
        <v>-16.46</v>
      </c>
    </row>
    <row r="82" spans="8:13" x14ac:dyDescent="0.2">
      <c r="H82" s="191">
        <v>601</v>
      </c>
      <c r="I82" s="40" t="s">
        <v>606</v>
      </c>
      <c r="J82" s="185">
        <v>235</v>
      </c>
      <c r="K82" s="186">
        <v>184</v>
      </c>
      <c r="L82" s="202">
        <v>-51</v>
      </c>
      <c r="M82" s="203">
        <v>-21.7</v>
      </c>
    </row>
    <row r="83" spans="8:13" x14ac:dyDescent="0.2">
      <c r="H83" s="191">
        <v>601</v>
      </c>
      <c r="I83" s="40" t="s">
        <v>1334</v>
      </c>
      <c r="J83" s="185">
        <v>299</v>
      </c>
      <c r="K83" s="186">
        <v>232</v>
      </c>
      <c r="L83" s="202">
        <v>-67</v>
      </c>
      <c r="M83" s="203">
        <v>-22.41</v>
      </c>
    </row>
    <row r="84" spans="8:13" x14ac:dyDescent="0.2">
      <c r="H84" s="191">
        <v>601</v>
      </c>
      <c r="I84" s="40" t="s">
        <v>715</v>
      </c>
      <c r="J84" s="185">
        <v>1487</v>
      </c>
      <c r="K84" s="186">
        <v>1399</v>
      </c>
      <c r="L84" s="202">
        <v>-88</v>
      </c>
      <c r="M84" s="203">
        <v>-5.92</v>
      </c>
    </row>
    <row r="85" spans="8:13" x14ac:dyDescent="0.2">
      <c r="H85" s="191">
        <v>601</v>
      </c>
      <c r="I85" s="40" t="s">
        <v>717</v>
      </c>
      <c r="J85" s="185">
        <v>1503</v>
      </c>
      <c r="K85" s="186">
        <v>1414</v>
      </c>
      <c r="L85" s="202">
        <v>-89</v>
      </c>
      <c r="M85" s="203">
        <v>-5.92</v>
      </c>
    </row>
    <row r="86" spans="8:13" x14ac:dyDescent="0.2">
      <c r="H86" s="191">
        <v>601</v>
      </c>
      <c r="I86" s="40" t="s">
        <v>1103</v>
      </c>
      <c r="J86" s="185">
        <v>509</v>
      </c>
      <c r="K86" s="186">
        <v>400</v>
      </c>
      <c r="L86" s="202">
        <v>-109</v>
      </c>
      <c r="M86" s="203">
        <v>-21.41</v>
      </c>
    </row>
    <row r="87" spans="8:13" x14ac:dyDescent="0.2">
      <c r="H87" s="191">
        <v>601</v>
      </c>
      <c r="I87" s="40" t="s">
        <v>1138</v>
      </c>
      <c r="J87" s="185">
        <v>2995</v>
      </c>
      <c r="K87" s="186">
        <v>2818</v>
      </c>
      <c r="L87" s="202">
        <v>-177</v>
      </c>
      <c r="M87" s="203">
        <v>-5.91</v>
      </c>
    </row>
    <row r="88" spans="8:13" x14ac:dyDescent="0.2">
      <c r="H88" s="191">
        <v>601</v>
      </c>
      <c r="I88" s="40" t="s">
        <v>1134</v>
      </c>
      <c r="J88" s="185">
        <v>3005</v>
      </c>
      <c r="K88" s="186">
        <v>2827</v>
      </c>
      <c r="L88" s="202">
        <v>-178</v>
      </c>
      <c r="M88" s="203">
        <v>-5.92</v>
      </c>
    </row>
    <row r="89" spans="8:13" x14ac:dyDescent="0.2">
      <c r="H89" s="191">
        <v>601</v>
      </c>
      <c r="I89" s="40" t="s">
        <v>1353</v>
      </c>
      <c r="J89" s="185">
        <v>6721</v>
      </c>
      <c r="K89" s="186">
        <v>6296</v>
      </c>
      <c r="L89" s="202">
        <v>-425</v>
      </c>
      <c r="M89" s="203">
        <v>-6.32</v>
      </c>
    </row>
    <row r="90" spans="8:13" x14ac:dyDescent="0.2">
      <c r="H90" s="191">
        <v>601</v>
      </c>
      <c r="I90" s="40" t="s">
        <v>957</v>
      </c>
      <c r="J90" s="185">
        <v>6940</v>
      </c>
      <c r="K90" s="186">
        <v>6508</v>
      </c>
      <c r="L90" s="202">
        <v>-432</v>
      </c>
      <c r="M90" s="203">
        <v>-6.22</v>
      </c>
    </row>
    <row r="91" spans="8:13" ht="15" thickBot="1" x14ac:dyDescent="0.25">
      <c r="H91" s="193">
        <v>601</v>
      </c>
      <c r="I91" s="194" t="s">
        <v>936</v>
      </c>
      <c r="J91" s="195">
        <v>6981</v>
      </c>
      <c r="K91" s="196">
        <v>6546</v>
      </c>
      <c r="L91" s="204">
        <v>-435</v>
      </c>
      <c r="M91" s="205">
        <v>-6.23</v>
      </c>
    </row>
  </sheetData>
  <sortState xmlns:xlrd2="http://schemas.microsoft.com/office/spreadsheetml/2017/richdata2" ref="H6:M20">
    <sortCondition ref="H6:H20"/>
  </sortState>
  <mergeCells count="2">
    <mergeCell ref="H4:M4"/>
    <mergeCell ref="C4:F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8CB89-37BA-4F04-98DA-AD18BDA898C8}">
  <sheetPr>
    <tabColor rgb="FFCCFFFF"/>
  </sheetPr>
  <dimension ref="A1:L26"/>
  <sheetViews>
    <sheetView zoomScale="85" zoomScaleNormal="85" workbookViewId="0"/>
  </sheetViews>
  <sheetFormatPr defaultRowHeight="14.25" x14ac:dyDescent="0.2"/>
  <cols>
    <col min="1" max="2" width="9.7109375" style="1" customWidth="1"/>
    <col min="3" max="3" width="16" style="1" bestFit="1" customWidth="1"/>
    <col min="4" max="4" width="80.5703125" style="26" customWidth="1"/>
    <col min="5" max="5" width="13.7109375" style="26" customWidth="1"/>
    <col min="6" max="6" width="13.7109375" style="30" customWidth="1"/>
    <col min="7" max="8" width="13.7109375" style="33" customWidth="1"/>
    <col min="9" max="9" width="13.7109375" style="8" customWidth="1"/>
    <col min="10" max="11" width="13.7109375" style="1" customWidth="1"/>
    <col min="12" max="12" width="46.85546875" style="1" bestFit="1" customWidth="1"/>
    <col min="13" max="16384" width="9.140625" style="1"/>
  </cols>
  <sheetData>
    <row r="1" spans="1:12" ht="22.5" x14ac:dyDescent="0.45">
      <c r="B1" s="3" t="s">
        <v>1213</v>
      </c>
      <c r="F1" s="29"/>
      <c r="G1" s="30"/>
      <c r="H1" s="29"/>
    </row>
    <row r="2" spans="1:12" ht="15" x14ac:dyDescent="0.25">
      <c r="B2" s="5" t="s">
        <v>1214</v>
      </c>
      <c r="F2" s="29"/>
      <c r="G2" s="30"/>
      <c r="H2" s="29"/>
    </row>
    <row r="3" spans="1:12" ht="15" x14ac:dyDescent="0.25">
      <c r="B3" s="5" t="s">
        <v>1238</v>
      </c>
      <c r="F3" s="29"/>
      <c r="G3" s="30"/>
      <c r="H3" s="29"/>
    </row>
    <row r="4" spans="1:12" x14ac:dyDescent="0.2">
      <c r="F4" s="29"/>
      <c r="G4" s="30"/>
      <c r="H4" s="29"/>
    </row>
    <row r="5" spans="1:12" s="2" customFormat="1" ht="19.5" x14ac:dyDescent="0.4">
      <c r="B5" s="62" t="s">
        <v>1259</v>
      </c>
      <c r="C5" s="63"/>
      <c r="D5" s="63"/>
      <c r="E5" s="63"/>
      <c r="F5" s="63"/>
      <c r="G5" s="63"/>
      <c r="H5" s="63"/>
      <c r="I5" s="63"/>
      <c r="J5" s="63"/>
      <c r="K5" s="64"/>
    </row>
    <row r="6" spans="1:12" s="43" customFormat="1" ht="61.5" customHeight="1" x14ac:dyDescent="0.3">
      <c r="A6" s="48" t="s">
        <v>1275</v>
      </c>
      <c r="B6" s="65" t="s">
        <v>60</v>
      </c>
      <c r="C6" s="66" t="s">
        <v>1241</v>
      </c>
      <c r="D6" s="66" t="s">
        <v>61</v>
      </c>
      <c r="E6" s="67" t="s">
        <v>62</v>
      </c>
      <c r="F6" s="67" t="s">
        <v>63</v>
      </c>
      <c r="G6" s="67" t="s">
        <v>1211</v>
      </c>
      <c r="H6" s="68" t="s">
        <v>1239</v>
      </c>
      <c r="I6" s="69" t="s">
        <v>1212</v>
      </c>
      <c r="J6" s="66" t="s">
        <v>67</v>
      </c>
      <c r="K6" s="70" t="s">
        <v>66</v>
      </c>
      <c r="L6" s="43" t="s">
        <v>1276</v>
      </c>
    </row>
    <row r="7" spans="1:12" ht="15" customHeight="1" x14ac:dyDescent="0.2">
      <c r="B7" s="94" t="s">
        <v>894</v>
      </c>
      <c r="C7" s="95" t="s">
        <v>978</v>
      </c>
      <c r="D7" s="95" t="s">
        <v>979</v>
      </c>
      <c r="E7" s="96">
        <f>VLOOKUP(B7,'NTX Wages Hr'!$A$4:$N$418,6,FALSE)</f>
        <v>10.130000000000001</v>
      </c>
      <c r="F7" s="96">
        <f>VLOOKUP(B7,'NTX Wages Hr'!$A$4:$N$418,7,FALSE)</f>
        <v>13.62</v>
      </c>
      <c r="G7" s="96">
        <f>VLOOKUP(B7,'NTX Wages Hr'!$A$4:$N$418,9,FALSE)</f>
        <v>11.33</v>
      </c>
      <c r="H7" s="97">
        <f>VLOOKUP(B7,'NTX Wages Hr'!$A$4:$N$418,4,FALSE)</f>
        <v>80</v>
      </c>
      <c r="I7" s="97">
        <v>43</v>
      </c>
      <c r="J7" s="97">
        <v>61</v>
      </c>
      <c r="K7" s="98">
        <v>0.207483</v>
      </c>
      <c r="L7" s="1" t="s">
        <v>1285</v>
      </c>
    </row>
    <row r="8" spans="1:12" x14ac:dyDescent="0.2">
      <c r="B8" s="94" t="s">
        <v>92</v>
      </c>
      <c r="C8" s="95"/>
      <c r="D8" s="95" t="s">
        <v>93</v>
      </c>
      <c r="E8" s="96">
        <v>9.49</v>
      </c>
      <c r="F8" s="96">
        <v>13.49</v>
      </c>
      <c r="G8" s="96">
        <v>10.39</v>
      </c>
      <c r="H8" s="97">
        <v>1230</v>
      </c>
      <c r="I8" s="97">
        <v>249</v>
      </c>
      <c r="J8" s="97">
        <v>203</v>
      </c>
      <c r="K8" s="98">
        <v>0.124616</v>
      </c>
      <c r="L8" s="1" t="s">
        <v>1285</v>
      </c>
    </row>
    <row r="9" spans="1:12" x14ac:dyDescent="0.2">
      <c r="B9" s="94" t="s">
        <v>671</v>
      </c>
      <c r="C9" s="95"/>
      <c r="D9" s="95" t="s">
        <v>672</v>
      </c>
      <c r="E9" s="96">
        <v>9.2899999999999991</v>
      </c>
      <c r="F9" s="96">
        <v>13.72</v>
      </c>
      <c r="G9" s="96">
        <v>10.62</v>
      </c>
      <c r="H9" s="97">
        <v>610</v>
      </c>
      <c r="I9" s="97">
        <v>66</v>
      </c>
      <c r="J9" s="97">
        <v>13</v>
      </c>
      <c r="K9" s="98">
        <v>2.5243000000000002E-2</v>
      </c>
      <c r="L9" s="1" t="s">
        <v>1285</v>
      </c>
    </row>
    <row r="10" spans="1:12" ht="14.25" customHeight="1" x14ac:dyDescent="0.2">
      <c r="B10" s="94" t="s">
        <v>551</v>
      </c>
      <c r="C10" s="95"/>
      <c r="D10" s="95" t="s">
        <v>552</v>
      </c>
      <c r="E10" s="96">
        <v>9.1</v>
      </c>
      <c r="F10" s="96">
        <v>12.76</v>
      </c>
      <c r="G10" s="96">
        <v>9.1199999999999992</v>
      </c>
      <c r="H10" s="97">
        <v>370</v>
      </c>
      <c r="I10" s="97">
        <v>73</v>
      </c>
      <c r="J10" s="97">
        <v>22</v>
      </c>
      <c r="K10" s="98">
        <v>4.5643000000000003E-2</v>
      </c>
      <c r="L10" s="1" t="s">
        <v>1285</v>
      </c>
    </row>
    <row r="11" spans="1:12" x14ac:dyDescent="0.2">
      <c r="B11" s="94" t="s">
        <v>573</v>
      </c>
      <c r="C11" s="95"/>
      <c r="D11" s="95" t="s">
        <v>574</v>
      </c>
      <c r="E11" s="96">
        <v>9.06</v>
      </c>
      <c r="F11" s="96">
        <v>12.79</v>
      </c>
      <c r="G11" s="96">
        <v>10.199999999999999</v>
      </c>
      <c r="H11" s="97">
        <v>620</v>
      </c>
      <c r="I11" s="97">
        <v>84</v>
      </c>
      <c r="J11" s="97">
        <v>48</v>
      </c>
      <c r="K11" s="98">
        <v>8.3770000000000011E-2</v>
      </c>
      <c r="L11" s="1" t="s">
        <v>1285</v>
      </c>
    </row>
    <row r="12" spans="1:12" x14ac:dyDescent="0.2">
      <c r="B12" s="94" t="s">
        <v>555</v>
      </c>
      <c r="C12" s="95"/>
      <c r="D12" s="95" t="s">
        <v>556</v>
      </c>
      <c r="E12" s="96">
        <v>8.9</v>
      </c>
      <c r="F12" s="96">
        <v>12.33</v>
      </c>
      <c r="G12" s="96">
        <v>9.1</v>
      </c>
      <c r="H12" s="97">
        <v>340</v>
      </c>
      <c r="I12" s="97">
        <v>146</v>
      </c>
      <c r="J12" s="97">
        <v>108</v>
      </c>
      <c r="K12" s="98">
        <v>0.146143</v>
      </c>
      <c r="L12" s="1" t="s">
        <v>1285</v>
      </c>
    </row>
    <row r="13" spans="1:12" ht="14.25" customHeight="1" x14ac:dyDescent="0.2">
      <c r="B13" s="94" t="s">
        <v>549</v>
      </c>
      <c r="C13" s="95"/>
      <c r="D13" s="95" t="s">
        <v>550</v>
      </c>
      <c r="E13" s="96">
        <v>8.69</v>
      </c>
      <c r="F13" s="96">
        <v>11.88</v>
      </c>
      <c r="G13" s="96">
        <v>8.77</v>
      </c>
      <c r="H13" s="97">
        <v>290</v>
      </c>
      <c r="I13" s="97">
        <v>110</v>
      </c>
      <c r="J13" s="99">
        <v>-50</v>
      </c>
      <c r="K13" s="100">
        <v>-6.0900999999999997E-2</v>
      </c>
      <c r="L13" s="1" t="s">
        <v>1285</v>
      </c>
    </row>
    <row r="14" spans="1:12" x14ac:dyDescent="0.2">
      <c r="B14" s="94" t="s">
        <v>657</v>
      </c>
      <c r="C14" s="95"/>
      <c r="D14" s="95" t="s">
        <v>658</v>
      </c>
      <c r="E14" s="96">
        <v>8.64</v>
      </c>
      <c r="F14" s="96">
        <v>11.46</v>
      </c>
      <c r="G14" s="96">
        <v>8.7899999999999991</v>
      </c>
      <c r="H14" s="97">
        <v>170</v>
      </c>
      <c r="I14" s="97">
        <v>49</v>
      </c>
      <c r="J14" s="97">
        <v>66</v>
      </c>
      <c r="K14" s="98">
        <v>0.29864299999999999</v>
      </c>
      <c r="L14" s="1" t="s">
        <v>1285</v>
      </c>
    </row>
    <row r="15" spans="1:12" x14ac:dyDescent="0.2">
      <c r="B15" s="94" t="s">
        <v>380</v>
      </c>
      <c r="C15" s="95" t="s">
        <v>1220</v>
      </c>
      <c r="D15" s="95" t="s">
        <v>381</v>
      </c>
      <c r="E15" s="96">
        <f>VLOOKUP(B15,'NTX Wages Annual'!$A$4:$N$418,6,FALSE)/40/52</f>
        <v>8.5456730769230766</v>
      </c>
      <c r="F15" s="96">
        <f>VLOOKUP(B15,'NTX Wages Annual'!$A$4:$N$418,7,FALSE)/40/52</f>
        <v>11.576442307692307</v>
      </c>
      <c r="G15" s="96">
        <f>VLOOKUP(B15,'NTX Wages Annual'!$A$4:$N$418,9,FALSE)/40/52</f>
        <v>8.7153846153846146</v>
      </c>
      <c r="H15" s="97">
        <v>870</v>
      </c>
      <c r="I15" s="97">
        <v>85</v>
      </c>
      <c r="J15" s="97">
        <v>40</v>
      </c>
      <c r="K15" s="98">
        <v>4.6189000000000001E-2</v>
      </c>
      <c r="L15" s="1" t="s">
        <v>1285</v>
      </c>
    </row>
    <row r="16" spans="1:12" x14ac:dyDescent="0.2">
      <c r="B16" s="94" t="s">
        <v>609</v>
      </c>
      <c r="C16" s="95"/>
      <c r="D16" s="95" t="s">
        <v>610</v>
      </c>
      <c r="E16" s="96">
        <v>8.31</v>
      </c>
      <c r="F16" s="96">
        <v>11.72</v>
      </c>
      <c r="G16" s="96">
        <v>8.6</v>
      </c>
      <c r="H16" s="97">
        <v>2300</v>
      </c>
      <c r="I16" s="97">
        <v>294</v>
      </c>
      <c r="J16" s="97">
        <v>72</v>
      </c>
      <c r="K16" s="98">
        <v>4.6571999999999995E-2</v>
      </c>
      <c r="L16" s="1" t="s">
        <v>1285</v>
      </c>
    </row>
    <row r="17" spans="2:12" x14ac:dyDescent="0.2">
      <c r="B17" s="94" t="s">
        <v>559</v>
      </c>
      <c r="C17" s="95"/>
      <c r="D17" s="95" t="s">
        <v>1067</v>
      </c>
      <c r="E17" s="96">
        <v>8.1199999999999992</v>
      </c>
      <c r="F17" s="96">
        <v>10.8</v>
      </c>
      <c r="G17" s="96">
        <v>8.42</v>
      </c>
      <c r="H17" s="97">
        <v>2580</v>
      </c>
      <c r="I17" s="97">
        <v>672</v>
      </c>
      <c r="J17" s="97">
        <v>312</v>
      </c>
      <c r="K17" s="98">
        <v>0.10379200000000001</v>
      </c>
      <c r="L17" s="1" t="s">
        <v>1285</v>
      </c>
    </row>
    <row r="18" spans="2:12" x14ac:dyDescent="0.2">
      <c r="B18" s="94" t="s">
        <v>599</v>
      </c>
      <c r="C18" s="95"/>
      <c r="D18" s="95" t="s">
        <v>600</v>
      </c>
      <c r="E18" s="96">
        <v>8.1</v>
      </c>
      <c r="F18" s="96">
        <v>10.8</v>
      </c>
      <c r="G18" s="96">
        <v>8.3800000000000008</v>
      </c>
      <c r="H18" s="97">
        <v>320</v>
      </c>
      <c r="I18" s="97">
        <v>83</v>
      </c>
      <c r="J18" s="97">
        <v>2</v>
      </c>
      <c r="K18" s="98">
        <v>3.3219999999999999E-3</v>
      </c>
      <c r="L18" s="1" t="s">
        <v>1285</v>
      </c>
    </row>
    <row r="19" spans="2:12" x14ac:dyDescent="0.2">
      <c r="B19" s="94" t="s">
        <v>88</v>
      </c>
      <c r="C19" s="95"/>
      <c r="D19" s="95" t="s">
        <v>89</v>
      </c>
      <c r="E19" s="96">
        <v>7.92</v>
      </c>
      <c r="F19" s="96">
        <v>11.93</v>
      </c>
      <c r="G19" s="96">
        <v>8.0299999999999994</v>
      </c>
      <c r="H19" s="97">
        <v>1120</v>
      </c>
      <c r="I19" s="97">
        <v>243</v>
      </c>
      <c r="J19" s="97">
        <v>152</v>
      </c>
      <c r="K19" s="98">
        <v>0.13780599999999998</v>
      </c>
      <c r="L19" s="1" t="s">
        <v>1285</v>
      </c>
    </row>
    <row r="20" spans="2:12" ht="15" x14ac:dyDescent="0.25">
      <c r="B20"/>
      <c r="C20"/>
      <c r="D20"/>
      <c r="E20"/>
      <c r="F20"/>
      <c r="G20"/>
      <c r="H20"/>
      <c r="I20"/>
    </row>
    <row r="21" spans="2:12" x14ac:dyDescent="0.2">
      <c r="C21" s="58" t="s">
        <v>60</v>
      </c>
      <c r="D21" s="59" t="s">
        <v>1261</v>
      </c>
    </row>
    <row r="22" spans="2:12" ht="24" x14ac:dyDescent="0.2">
      <c r="C22" s="58" t="s">
        <v>1241</v>
      </c>
      <c r="D22" s="60" t="s">
        <v>1268</v>
      </c>
    </row>
    <row r="23" spans="2:12" x14ac:dyDescent="0.2">
      <c r="C23" s="58" t="s">
        <v>61</v>
      </c>
      <c r="D23" s="59" t="s">
        <v>1263</v>
      </c>
    </row>
    <row r="24" spans="2:12" x14ac:dyDescent="0.2">
      <c r="C24" s="58" t="s">
        <v>1265</v>
      </c>
      <c r="D24" s="59" t="s">
        <v>1262</v>
      </c>
    </row>
    <row r="25" spans="2:12" x14ac:dyDescent="0.2">
      <c r="C25" s="58" t="s">
        <v>1266</v>
      </c>
      <c r="D25" s="59" t="s">
        <v>1264</v>
      </c>
    </row>
    <row r="26" spans="2:12" x14ac:dyDescent="0.2">
      <c r="C26" s="58" t="s">
        <v>64</v>
      </c>
      <c r="D26" s="61" t="s">
        <v>1267</v>
      </c>
    </row>
  </sheetData>
  <mergeCells count="1">
    <mergeCell ref="B5:K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DE1E-544D-4099-BAF4-8ADBE6BAE23B}">
  <sheetPr>
    <tabColor rgb="FFCCFFFF"/>
  </sheetPr>
  <dimension ref="A1:O23"/>
  <sheetViews>
    <sheetView zoomScale="85" zoomScaleNormal="85" workbookViewId="0"/>
  </sheetViews>
  <sheetFormatPr defaultRowHeight="14.25" x14ac:dyDescent="0.2"/>
  <cols>
    <col min="1" max="3" width="9.7109375" style="1" customWidth="1"/>
    <col min="4" max="4" width="16" style="26" bestFit="1" customWidth="1"/>
    <col min="5" max="5" width="62.85546875" style="26" bestFit="1" customWidth="1"/>
    <col min="6" max="6" width="13" style="26" bestFit="1" customWidth="1"/>
    <col min="7" max="7" width="13.5703125" style="30" bestFit="1" customWidth="1"/>
    <col min="8" max="8" width="11.85546875" style="33" bestFit="1" customWidth="1"/>
    <col min="9" max="9" width="11.7109375" style="33" bestFit="1" customWidth="1"/>
    <col min="10" max="10" width="12.85546875" style="8" bestFit="1" customWidth="1"/>
    <col min="11" max="12" width="11.28515625" style="1" bestFit="1" customWidth="1"/>
    <col min="13" max="13" width="7.42578125" style="1" bestFit="1" customWidth="1"/>
    <col min="14" max="14" width="53.5703125" style="1" bestFit="1" customWidth="1"/>
    <col min="15" max="15" width="91.28515625" style="1" bestFit="1" customWidth="1"/>
    <col min="16" max="16384" width="9.140625" style="1"/>
  </cols>
  <sheetData>
    <row r="1" spans="1:15" ht="22.5" x14ac:dyDescent="0.45">
      <c r="B1" s="3" t="s">
        <v>1213</v>
      </c>
      <c r="G1" s="29"/>
      <c r="H1" s="30"/>
      <c r="I1" s="29"/>
    </row>
    <row r="2" spans="1:15" ht="15" x14ac:dyDescent="0.25">
      <c r="B2" s="5" t="s">
        <v>1214</v>
      </c>
      <c r="G2" s="29"/>
      <c r="H2" s="30"/>
      <c r="I2" s="29"/>
    </row>
    <row r="3" spans="1:15" ht="15" x14ac:dyDescent="0.25">
      <c r="B3" s="5" t="s">
        <v>1238</v>
      </c>
      <c r="G3" s="29"/>
      <c r="H3" s="30"/>
      <c r="I3" s="29"/>
    </row>
    <row r="4" spans="1:15" x14ac:dyDescent="0.2">
      <c r="G4" s="29"/>
      <c r="H4" s="30"/>
      <c r="I4" s="29"/>
    </row>
    <row r="5" spans="1:15" s="2" customFormat="1" ht="19.5" x14ac:dyDescent="0.4">
      <c r="B5" s="62" t="s">
        <v>1269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</row>
    <row r="6" spans="1:15" s="43" customFormat="1" ht="61.5" customHeight="1" x14ac:dyDescent="0.3">
      <c r="A6" s="48" t="s">
        <v>1275</v>
      </c>
      <c r="B6" s="65" t="s">
        <v>60</v>
      </c>
      <c r="C6" s="66" t="s">
        <v>1241</v>
      </c>
      <c r="D6" s="120" t="s">
        <v>1251</v>
      </c>
      <c r="E6" s="66" t="s">
        <v>61</v>
      </c>
      <c r="F6" s="67" t="s">
        <v>62</v>
      </c>
      <c r="G6" s="67" t="s">
        <v>63</v>
      </c>
      <c r="H6" s="67" t="s">
        <v>1211</v>
      </c>
      <c r="I6" s="68" t="s">
        <v>1239</v>
      </c>
      <c r="J6" s="69" t="s">
        <v>1212</v>
      </c>
      <c r="K6" s="66" t="s">
        <v>67</v>
      </c>
      <c r="L6" s="69" t="s">
        <v>66</v>
      </c>
      <c r="M6" s="121" t="s">
        <v>1250</v>
      </c>
      <c r="N6" s="122" t="s">
        <v>1252</v>
      </c>
      <c r="O6" s="43" t="s">
        <v>1276</v>
      </c>
    </row>
    <row r="7" spans="1:15" ht="14.25" customHeight="1" x14ac:dyDescent="0.2">
      <c r="B7" s="123" t="s">
        <v>392</v>
      </c>
      <c r="C7" s="124"/>
      <c r="D7" s="125"/>
      <c r="E7" s="124" t="s">
        <v>393</v>
      </c>
      <c r="F7" s="126">
        <f>VLOOKUP(B7,'NTX Wages Annual'!$A$4:$N$418,6,FALSE)/40/52</f>
        <v>10.364423076923078</v>
      </c>
      <c r="G7" s="127">
        <f>VLOOKUP(B7,'NTX Wages Annual'!$A$4:$N$418,7,FALSE)/40/52</f>
        <v>26.491346153846152</v>
      </c>
      <c r="H7" s="126">
        <f>VLOOKUP(B7,'NTX Wages Annual'!$A$4:$N$418,9,FALSE)/40/52</f>
        <v>11.200480769230769</v>
      </c>
      <c r="I7" s="128">
        <v>60</v>
      </c>
      <c r="J7" s="129">
        <v>11</v>
      </c>
      <c r="K7" s="129">
        <v>12</v>
      </c>
      <c r="L7" s="130">
        <v>0.17910399999999999</v>
      </c>
      <c r="M7" s="131"/>
      <c r="N7" s="132"/>
    </row>
    <row r="8" spans="1:15" x14ac:dyDescent="0.2">
      <c r="A8" s="93"/>
      <c r="B8" s="123" t="s">
        <v>495</v>
      </c>
      <c r="C8" s="124"/>
      <c r="D8" s="125"/>
      <c r="E8" s="124" t="s">
        <v>496</v>
      </c>
      <c r="F8" s="133">
        <v>12.04</v>
      </c>
      <c r="G8" s="134">
        <v>16.309999999999999</v>
      </c>
      <c r="H8" s="133">
        <v>13.46</v>
      </c>
      <c r="I8" s="128">
        <v>440</v>
      </c>
      <c r="J8" s="129">
        <v>47</v>
      </c>
      <c r="K8" s="129">
        <v>47</v>
      </c>
      <c r="L8" s="130">
        <v>0.14114100000000002</v>
      </c>
      <c r="M8" s="131"/>
      <c r="N8" s="132"/>
      <c r="O8" s="1" t="s">
        <v>1286</v>
      </c>
    </row>
    <row r="9" spans="1:15" x14ac:dyDescent="0.2">
      <c r="B9" s="123" t="s">
        <v>1228</v>
      </c>
      <c r="C9" s="124" t="s">
        <v>483</v>
      </c>
      <c r="D9" s="135" t="s">
        <v>1051</v>
      </c>
      <c r="E9" s="124" t="s">
        <v>484</v>
      </c>
      <c r="F9" s="133">
        <f>VLOOKUP(C9,'NTX Wages Hr'!$A$4:$N$418,6,FALSE)</f>
        <v>11.67</v>
      </c>
      <c r="G9" s="133">
        <f>VLOOKUP(C9,'NTX Wages Hr'!$A$4:$N$418,7,FALSE)</f>
        <v>14.05</v>
      </c>
      <c r="H9" s="133">
        <f>VLOOKUP(C9,'NTX Wages Hr'!$A$4:$N$418,9,FALSE)</f>
        <v>11.68</v>
      </c>
      <c r="I9" s="129">
        <f>VLOOKUP(C9,'NTX Wages Hr'!$A$4:$N$418,4,FALSE)</f>
        <v>880</v>
      </c>
      <c r="J9" s="136">
        <f>VLOOKUP(D9,'Occ Projections'!$B$11:$Q$304,10,FALSE)</f>
        <v>245</v>
      </c>
      <c r="K9" s="136">
        <f>VLOOKUP(D9,'Occ Projections'!$B$11:$Q$304,5,FALSE)</f>
        <v>255</v>
      </c>
      <c r="L9" s="137">
        <v>0.15</v>
      </c>
      <c r="M9" s="138" t="s">
        <v>949</v>
      </c>
      <c r="N9" s="139" t="s">
        <v>1052</v>
      </c>
    </row>
    <row r="10" spans="1:15" x14ac:dyDescent="0.2">
      <c r="A10" s="93"/>
      <c r="B10" s="123" t="s">
        <v>76</v>
      </c>
      <c r="C10" s="124" t="s">
        <v>482</v>
      </c>
      <c r="D10" s="135" t="s">
        <v>1051</v>
      </c>
      <c r="E10" s="124" t="s">
        <v>1229</v>
      </c>
      <c r="F10" s="133">
        <f>VLOOKUP(C10,'NTX Wages Hr'!$A$4:$N$418,6,FALSE)</f>
        <v>10.89</v>
      </c>
      <c r="G10" s="134">
        <f>VLOOKUP(C10,'NTX Wages Hr'!$A$4:$N$418,7,FALSE)</f>
        <v>14.49</v>
      </c>
      <c r="H10" s="133">
        <f>VLOOKUP(C10,'NTX Wages Hr'!$A$4:$N$418,9,FALSE)</f>
        <v>11.39</v>
      </c>
      <c r="I10" s="129">
        <f>VLOOKUP(C10,'NTX Wages Hr'!$A$4:$N$418,4,FALSE)</f>
        <v>820</v>
      </c>
      <c r="J10" s="136">
        <f>VLOOKUP($D10,'Occ Projections'!$B$11:$Q$304,10,FALSE)</f>
        <v>245</v>
      </c>
      <c r="K10" s="136">
        <f>VLOOKUP($D10,'Occ Projections'!$B$11:$Q$304,5,FALSE)</f>
        <v>255</v>
      </c>
      <c r="L10" s="137">
        <v>0.15</v>
      </c>
      <c r="M10" s="138" t="s">
        <v>949</v>
      </c>
      <c r="N10" s="139" t="s">
        <v>1052</v>
      </c>
      <c r="O10" s="1" t="s">
        <v>1286</v>
      </c>
    </row>
    <row r="11" spans="1:15" x14ac:dyDescent="0.2">
      <c r="B11" s="123" t="s">
        <v>547</v>
      </c>
      <c r="C11" s="124"/>
      <c r="D11" s="135" t="s">
        <v>1074</v>
      </c>
      <c r="E11" s="124" t="s">
        <v>548</v>
      </c>
      <c r="F11" s="133">
        <v>10.38</v>
      </c>
      <c r="G11" s="134">
        <v>17.55</v>
      </c>
      <c r="H11" s="133">
        <v>11.05</v>
      </c>
      <c r="I11" s="140">
        <v>830</v>
      </c>
      <c r="J11" s="136">
        <f>VLOOKUP($D11,'Occ Projections'!$B$11:$Q$304,10,FALSE)</f>
        <v>102</v>
      </c>
      <c r="K11" s="136">
        <f>VLOOKUP($D11,'Occ Projections'!$B$11:$Q$304,5,FALSE)</f>
        <v>89</v>
      </c>
      <c r="L11" s="137">
        <f>VLOOKUP($D11,'Occ Projections'!$B$11:$Q$304,6,FALSE)/100</f>
        <v>0.14858099999999999</v>
      </c>
      <c r="M11" s="138" t="s">
        <v>949</v>
      </c>
      <c r="N11" s="139" t="s">
        <v>1075</v>
      </c>
    </row>
    <row r="12" spans="1:15" x14ac:dyDescent="0.2">
      <c r="B12" s="123" t="s">
        <v>80</v>
      </c>
      <c r="C12" s="124"/>
      <c r="D12" s="135" t="s">
        <v>1076</v>
      </c>
      <c r="E12" s="124" t="s">
        <v>1231</v>
      </c>
      <c r="F12" s="133">
        <v>9.69</v>
      </c>
      <c r="G12" s="133">
        <v>13.55</v>
      </c>
      <c r="H12" s="133">
        <v>10.89</v>
      </c>
      <c r="I12" s="140">
        <v>790</v>
      </c>
      <c r="J12" s="136">
        <f>VLOOKUP($D12,'Occ Projections'!$B$11:$Q$304,10,FALSE)</f>
        <v>526</v>
      </c>
      <c r="K12" s="136">
        <f>VLOOKUP($D12,'Occ Projections'!$B$11:$Q$304,5,FALSE)</f>
        <v>412</v>
      </c>
      <c r="L12" s="137">
        <f>VLOOKUP($D12,'Occ Projections'!$B$11:$Q$304,6,FALSE)/100</f>
        <v>0.136877</v>
      </c>
      <c r="M12" s="138" t="s">
        <v>937</v>
      </c>
      <c r="N12" s="139" t="s">
        <v>1077</v>
      </c>
    </row>
    <row r="13" spans="1:15" x14ac:dyDescent="0.2">
      <c r="B13" s="123" t="s">
        <v>493</v>
      </c>
      <c r="C13" s="124"/>
      <c r="D13" s="125"/>
      <c r="E13" s="124" t="s">
        <v>494</v>
      </c>
      <c r="F13" s="133">
        <v>13.42</v>
      </c>
      <c r="G13" s="134">
        <v>19.39</v>
      </c>
      <c r="H13" s="133">
        <v>13.97</v>
      </c>
      <c r="I13" s="128">
        <v>160</v>
      </c>
      <c r="J13" s="129">
        <v>21</v>
      </c>
      <c r="K13" s="129">
        <v>9</v>
      </c>
      <c r="L13" s="130">
        <v>5.4878000000000003E-2</v>
      </c>
      <c r="M13" s="131"/>
      <c r="N13" s="132"/>
    </row>
    <row r="14" spans="1:15" x14ac:dyDescent="0.2">
      <c r="B14" s="123" t="s">
        <v>460</v>
      </c>
      <c r="C14" s="124"/>
      <c r="D14" s="125"/>
      <c r="E14" s="124" t="s">
        <v>461</v>
      </c>
      <c r="F14" s="133">
        <v>13.3</v>
      </c>
      <c r="G14" s="134">
        <v>19.2</v>
      </c>
      <c r="H14" s="133">
        <v>14.01</v>
      </c>
      <c r="I14" s="128">
        <v>290</v>
      </c>
      <c r="J14" s="129">
        <v>26</v>
      </c>
      <c r="K14" s="129">
        <v>26</v>
      </c>
      <c r="L14" s="130">
        <v>8.6092999999999989E-2</v>
      </c>
      <c r="M14" s="131"/>
      <c r="N14" s="132"/>
    </row>
    <row r="15" spans="1:15" x14ac:dyDescent="0.2">
      <c r="B15" s="123" t="s">
        <v>491</v>
      </c>
      <c r="C15" s="124"/>
      <c r="D15" s="125"/>
      <c r="E15" s="124" t="s">
        <v>492</v>
      </c>
      <c r="F15" s="133">
        <v>13.03</v>
      </c>
      <c r="G15" s="134">
        <v>22.41</v>
      </c>
      <c r="H15" s="133">
        <v>14.2</v>
      </c>
      <c r="I15" s="128">
        <v>30</v>
      </c>
      <c r="J15" s="129">
        <v>11</v>
      </c>
      <c r="K15" s="129">
        <v>20</v>
      </c>
      <c r="L15" s="130">
        <v>0.27777799999999997</v>
      </c>
      <c r="M15" s="131"/>
      <c r="N15" s="132"/>
    </row>
    <row r="16" spans="1:15" x14ac:dyDescent="0.2">
      <c r="B16" s="123" t="s">
        <v>774</v>
      </c>
      <c r="C16" s="124"/>
      <c r="D16" s="125"/>
      <c r="E16" s="124" t="s">
        <v>1233</v>
      </c>
      <c r="F16" s="133">
        <v>12.54</v>
      </c>
      <c r="G16" s="134">
        <v>26.59</v>
      </c>
      <c r="H16" s="133">
        <v>14.21</v>
      </c>
      <c r="I16" s="128">
        <v>440</v>
      </c>
      <c r="J16" s="129">
        <v>41</v>
      </c>
      <c r="K16" s="141">
        <v>-14</v>
      </c>
      <c r="L16" s="142">
        <v>-3.2333000000000001E-2</v>
      </c>
      <c r="M16" s="131"/>
      <c r="N16" s="132"/>
    </row>
    <row r="17" spans="2:10" ht="15" x14ac:dyDescent="0.25">
      <c r="B17"/>
      <c r="C17"/>
      <c r="D17"/>
      <c r="E17"/>
      <c r="F17"/>
      <c r="G17"/>
      <c r="H17"/>
      <c r="I17"/>
      <c r="J17"/>
    </row>
    <row r="18" spans="2:10" x14ac:dyDescent="0.2">
      <c r="D18" s="58" t="s">
        <v>60</v>
      </c>
      <c r="E18" s="59" t="s">
        <v>1261</v>
      </c>
    </row>
    <row r="19" spans="2:10" ht="24" x14ac:dyDescent="0.2">
      <c r="D19" s="58" t="s">
        <v>1241</v>
      </c>
      <c r="E19" s="60" t="s">
        <v>1268</v>
      </c>
    </row>
    <row r="20" spans="2:10" x14ac:dyDescent="0.2">
      <c r="D20" s="58" t="s">
        <v>61</v>
      </c>
      <c r="E20" s="59" t="s">
        <v>1263</v>
      </c>
    </row>
    <row r="21" spans="2:10" x14ac:dyDescent="0.2">
      <c r="D21" s="58" t="s">
        <v>1265</v>
      </c>
      <c r="E21" s="59" t="s">
        <v>1262</v>
      </c>
    </row>
    <row r="22" spans="2:10" x14ac:dyDescent="0.2">
      <c r="D22" s="58" t="s">
        <v>1266</v>
      </c>
      <c r="E22" s="59" t="s">
        <v>1264</v>
      </c>
    </row>
    <row r="23" spans="2:10" x14ac:dyDescent="0.2">
      <c r="D23" s="58" t="s">
        <v>64</v>
      </c>
      <c r="E23" s="61" t="s">
        <v>1267</v>
      </c>
    </row>
  </sheetData>
  <mergeCells count="1">
    <mergeCell ref="B5:N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3DCC-912B-45B2-8240-5A7014B7B07D}">
  <sheetPr>
    <tabColor rgb="FFCCFFFF"/>
  </sheetPr>
  <dimension ref="A1:O46"/>
  <sheetViews>
    <sheetView zoomScale="85" zoomScaleNormal="85" workbookViewId="0"/>
  </sheetViews>
  <sheetFormatPr defaultRowHeight="14.25" x14ac:dyDescent="0.2"/>
  <cols>
    <col min="1" max="1" width="9.7109375" style="1" customWidth="1"/>
    <col min="2" max="2" width="9.85546875" style="1" customWidth="1"/>
    <col min="3" max="3" width="10.28515625" style="1" bestFit="1" customWidth="1"/>
    <col min="4" max="4" width="16" style="26" bestFit="1" customWidth="1"/>
    <col min="5" max="5" width="61.85546875" style="26" customWidth="1"/>
    <col min="6" max="6" width="13" style="26" bestFit="1" customWidth="1"/>
    <col min="7" max="7" width="13.5703125" style="30" bestFit="1" customWidth="1"/>
    <col min="8" max="8" width="11.85546875" style="33" bestFit="1" customWidth="1"/>
    <col min="9" max="9" width="11.7109375" style="33" bestFit="1" customWidth="1"/>
    <col min="10" max="10" width="12.85546875" style="8" bestFit="1" customWidth="1"/>
    <col min="11" max="12" width="11.28515625" style="1" bestFit="1" customWidth="1"/>
    <col min="13" max="13" width="7.42578125" style="1" bestFit="1" customWidth="1"/>
    <col min="14" max="14" width="55" style="1" customWidth="1"/>
    <col min="15" max="15" width="23.5703125" style="1" bestFit="1" customWidth="1"/>
    <col min="16" max="16384" width="9.140625" style="1"/>
  </cols>
  <sheetData>
    <row r="1" spans="1:15" ht="22.5" x14ac:dyDescent="0.45">
      <c r="B1" s="3" t="s">
        <v>1213</v>
      </c>
      <c r="G1" s="29"/>
      <c r="H1" s="30"/>
      <c r="I1" s="29"/>
    </row>
    <row r="2" spans="1:15" ht="15" x14ac:dyDescent="0.25">
      <c r="B2" s="5" t="s">
        <v>1214</v>
      </c>
      <c r="G2" s="29"/>
      <c r="H2" s="30"/>
      <c r="I2" s="29"/>
    </row>
    <row r="3" spans="1:15" ht="15" x14ac:dyDescent="0.25">
      <c r="B3" s="5" t="s">
        <v>1238</v>
      </c>
      <c r="G3" s="29"/>
      <c r="H3" s="30"/>
      <c r="I3" s="29"/>
    </row>
    <row r="4" spans="1:15" x14ac:dyDescent="0.2">
      <c r="G4" s="29"/>
      <c r="H4" s="30"/>
      <c r="I4" s="29"/>
    </row>
    <row r="5" spans="1:15" s="2" customFormat="1" ht="19.5" x14ac:dyDescent="0.4">
      <c r="B5" s="62" t="s">
        <v>1260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</row>
    <row r="6" spans="1:15" s="43" customFormat="1" ht="61.5" customHeight="1" x14ac:dyDescent="0.3">
      <c r="A6" s="48" t="s">
        <v>1275</v>
      </c>
      <c r="B6" s="65" t="s">
        <v>60</v>
      </c>
      <c r="C6" s="66" t="s">
        <v>1241</v>
      </c>
      <c r="D6" s="143" t="s">
        <v>1251</v>
      </c>
      <c r="E6" s="66" t="s">
        <v>61</v>
      </c>
      <c r="F6" s="67" t="s">
        <v>62</v>
      </c>
      <c r="G6" s="67" t="s">
        <v>63</v>
      </c>
      <c r="H6" s="67" t="s">
        <v>1211</v>
      </c>
      <c r="I6" s="68" t="s">
        <v>1239</v>
      </c>
      <c r="J6" s="144" t="s">
        <v>1212</v>
      </c>
      <c r="K6" s="66" t="s">
        <v>67</v>
      </c>
      <c r="L6" s="69" t="s">
        <v>66</v>
      </c>
      <c r="M6" s="145" t="s">
        <v>1250</v>
      </c>
      <c r="N6" s="146" t="s">
        <v>1252</v>
      </c>
      <c r="O6" s="43" t="s">
        <v>1276</v>
      </c>
    </row>
    <row r="7" spans="1:15" x14ac:dyDescent="0.2">
      <c r="B7" s="123" t="s">
        <v>1223</v>
      </c>
      <c r="C7" s="124" t="s">
        <v>446</v>
      </c>
      <c r="D7" s="125"/>
      <c r="E7" s="124" t="s">
        <v>447</v>
      </c>
      <c r="F7" s="134">
        <f>VLOOKUP(C7,'NTX Wages Hr'!$A$4:$N$418,6,FALSE)</f>
        <v>26.46</v>
      </c>
      <c r="G7" s="134">
        <f>VLOOKUP(C7,'NTX Wages Hr'!$A$4:$N$418,7,FALSE)</f>
        <v>37.5</v>
      </c>
      <c r="H7" s="134">
        <f>VLOOKUP(C7,'NTX Wages Hr'!$A$4:$N$418,9,FALSE)</f>
        <v>29.5</v>
      </c>
      <c r="I7" s="129">
        <f>VLOOKUP(C7,'NTX Wages Hr'!$A$4:$N$418,4,FALSE)</f>
        <v>90</v>
      </c>
      <c r="J7" s="147" t="e">
        <f>VLOOKUP($C7,'Occ Projections'!$B$4:$Q$304,10,FALSE)</f>
        <v>#N/A</v>
      </c>
      <c r="K7" s="147" t="e">
        <f>VLOOKUP($C7,'Occ Projections'!$B$4:$Q$304,5,FALSE)</f>
        <v>#N/A</v>
      </c>
      <c r="L7" s="147" t="e">
        <f>VLOOKUP($C7,'Occ Projections'!$B$4:$Q$304,6,FALSE)</f>
        <v>#N/A</v>
      </c>
      <c r="M7" s="131"/>
      <c r="N7" s="132"/>
    </row>
    <row r="8" spans="1:15" x14ac:dyDescent="0.2">
      <c r="B8" s="123" t="s">
        <v>796</v>
      </c>
      <c r="C8" s="124"/>
      <c r="D8" s="135" t="s">
        <v>1160</v>
      </c>
      <c r="E8" s="124" t="s">
        <v>797</v>
      </c>
      <c r="F8" s="134">
        <v>18.440000000000001</v>
      </c>
      <c r="G8" s="134">
        <v>27.72</v>
      </c>
      <c r="H8" s="134">
        <v>21.41</v>
      </c>
      <c r="I8" s="128">
        <v>30</v>
      </c>
      <c r="J8" s="136">
        <f>VLOOKUP($D8,'Occ Projections'!$B$4:$Q$304,10,FALSE)</f>
        <v>197</v>
      </c>
      <c r="K8" s="136">
        <f>VLOOKUP($D8,'Occ Projections'!$B$4:$Q$304,5,FALSE)</f>
        <v>213</v>
      </c>
      <c r="L8" s="137">
        <f>VLOOKUP($D8,'Occ Projections'!$B$4:$Q$304,6,FALSE)/100</f>
        <v>0.12102299999999999</v>
      </c>
      <c r="M8" s="138" t="s">
        <v>937</v>
      </c>
      <c r="N8" s="139" t="s">
        <v>1161</v>
      </c>
    </row>
    <row r="9" spans="1:15" x14ac:dyDescent="0.2">
      <c r="B9" s="123" t="s">
        <v>790</v>
      </c>
      <c r="C9" s="124"/>
      <c r="D9" s="135" t="s">
        <v>1160</v>
      </c>
      <c r="E9" s="124" t="s">
        <v>1208</v>
      </c>
      <c r="F9" s="134">
        <v>15.83</v>
      </c>
      <c r="G9" s="134">
        <v>25.2</v>
      </c>
      <c r="H9" s="134">
        <v>17.89</v>
      </c>
      <c r="I9" s="128">
        <v>150</v>
      </c>
      <c r="J9" s="136">
        <f>VLOOKUP($D9,'Occ Projections'!$B$4:$Q$304,10,FALSE)</f>
        <v>197</v>
      </c>
      <c r="K9" s="136">
        <f>VLOOKUP($D9,'Occ Projections'!$B$4:$Q$304,5,FALSE)</f>
        <v>213</v>
      </c>
      <c r="L9" s="137">
        <f>VLOOKUP($D9,'Occ Projections'!$B$4:$Q$304,6,FALSE)/100</f>
        <v>0.12102299999999999</v>
      </c>
      <c r="M9" s="138" t="s">
        <v>937</v>
      </c>
      <c r="N9" s="139" t="s">
        <v>1161</v>
      </c>
    </row>
    <row r="10" spans="1:15" ht="14.25" customHeight="1" x14ac:dyDescent="0.2">
      <c r="B10" s="123" t="s">
        <v>416</v>
      </c>
      <c r="C10" s="124"/>
      <c r="D10" s="135" t="s">
        <v>1035</v>
      </c>
      <c r="E10" s="124" t="s">
        <v>417</v>
      </c>
      <c r="F10" s="134">
        <v>31.34</v>
      </c>
      <c r="G10" s="134">
        <v>54.27</v>
      </c>
      <c r="H10" s="134">
        <v>36.159999999999997</v>
      </c>
      <c r="I10" s="128">
        <v>70</v>
      </c>
      <c r="J10" s="136">
        <f>VLOOKUP($D10,'Occ Projections'!$B$4:$Q$304,10,FALSE)</f>
        <v>193</v>
      </c>
      <c r="K10" s="136">
        <f>VLOOKUP($D10,'Occ Projections'!$B$4:$Q$304,5,FALSE)</f>
        <v>339</v>
      </c>
      <c r="L10" s="137">
        <f>VLOOKUP($D10,'Occ Projections'!$B$4:$Q$304,6,FALSE)/100</f>
        <v>0.111111</v>
      </c>
      <c r="M10" s="138" t="s">
        <v>937</v>
      </c>
      <c r="N10" s="139" t="s">
        <v>1255</v>
      </c>
    </row>
    <row r="11" spans="1:15" x14ac:dyDescent="0.2">
      <c r="B11" s="123" t="s">
        <v>428</v>
      </c>
      <c r="C11" s="124"/>
      <c r="D11" s="135" t="s">
        <v>1035</v>
      </c>
      <c r="E11" s="124" t="s">
        <v>429</v>
      </c>
      <c r="F11" s="134">
        <v>30.51</v>
      </c>
      <c r="G11" s="134">
        <v>59.05</v>
      </c>
      <c r="H11" s="134">
        <v>36.729999999999997</v>
      </c>
      <c r="I11" s="128">
        <v>40</v>
      </c>
      <c r="J11" s="136">
        <f>VLOOKUP($D11,'Occ Projections'!$B$4:$Q$304,10,FALSE)</f>
        <v>193</v>
      </c>
      <c r="K11" s="136">
        <f>VLOOKUP($D11,'Occ Projections'!$B$4:$Q$304,5,FALSE)</f>
        <v>339</v>
      </c>
      <c r="L11" s="137">
        <f>VLOOKUP($D11,'Occ Projections'!$B$4:$Q$304,6,FALSE)/100</f>
        <v>0.111111</v>
      </c>
      <c r="M11" s="138" t="s">
        <v>937</v>
      </c>
      <c r="N11" s="139" t="s">
        <v>1255</v>
      </c>
    </row>
    <row r="12" spans="1:15" ht="14.25" customHeight="1" x14ac:dyDescent="0.2">
      <c r="B12" s="123" t="s">
        <v>874</v>
      </c>
      <c r="C12" s="124" t="s">
        <v>1245</v>
      </c>
      <c r="D12" s="135" t="s">
        <v>1173</v>
      </c>
      <c r="E12" s="124" t="s">
        <v>1247</v>
      </c>
      <c r="F12" s="133">
        <v>14.25</v>
      </c>
      <c r="G12" s="134">
        <v>23.41</v>
      </c>
      <c r="H12" s="134">
        <v>15.67</v>
      </c>
      <c r="I12" s="128">
        <v>120</v>
      </c>
      <c r="J12" s="136">
        <f>VLOOKUP($D12,'Occ Projections'!$B$4:$Q$304,10,FALSE)</f>
        <v>165</v>
      </c>
      <c r="K12" s="136">
        <f>VLOOKUP($D12,'Occ Projections'!$B$4:$Q$304,5,FALSE)</f>
        <v>145</v>
      </c>
      <c r="L12" s="137">
        <f>VLOOKUP($D12,'Occ Projections'!$B$4:$Q$304,6,FALSE)/100</f>
        <v>0.10386799999999999</v>
      </c>
      <c r="M12" s="138" t="s">
        <v>937</v>
      </c>
      <c r="N12" s="139" t="s">
        <v>1174</v>
      </c>
    </row>
    <row r="13" spans="1:15" x14ac:dyDescent="0.2">
      <c r="B13" s="123" t="s">
        <v>178</v>
      </c>
      <c r="C13" s="124"/>
      <c r="D13" s="135" t="s">
        <v>964</v>
      </c>
      <c r="E13" s="124" t="s">
        <v>179</v>
      </c>
      <c r="F13" s="134">
        <v>25.45</v>
      </c>
      <c r="G13" s="134">
        <v>47</v>
      </c>
      <c r="H13" s="134">
        <v>30.98</v>
      </c>
      <c r="I13" s="128">
        <v>60</v>
      </c>
      <c r="J13" s="136">
        <f>VLOOKUP($D13,'Occ Projections'!$B$4:$Q$304,10,FALSE)</f>
        <v>149</v>
      </c>
      <c r="K13" s="136">
        <f>VLOOKUP($D13,'Occ Projections'!$B$4:$Q$304,5,FALSE)</f>
        <v>156</v>
      </c>
      <c r="L13" s="137">
        <f>VLOOKUP($D13,'Occ Projections'!$B$4:$Q$304,6,FALSE)/100</f>
        <v>0.104278</v>
      </c>
      <c r="M13" s="138" t="s">
        <v>937</v>
      </c>
      <c r="N13" s="139" t="s">
        <v>965</v>
      </c>
    </row>
    <row r="14" spans="1:15" x14ac:dyDescent="0.2">
      <c r="B14" s="123" t="s">
        <v>240</v>
      </c>
      <c r="C14" s="124"/>
      <c r="D14" s="135" t="s">
        <v>984</v>
      </c>
      <c r="E14" s="148" t="s">
        <v>241</v>
      </c>
      <c r="F14" s="134">
        <v>28.11</v>
      </c>
      <c r="G14" s="134">
        <v>46.71</v>
      </c>
      <c r="H14" s="134">
        <v>32.14</v>
      </c>
      <c r="I14" s="128">
        <v>80</v>
      </c>
      <c r="J14" s="136">
        <f>VLOOKUP($D14,'Occ Projections'!$B$4:$Q$304,10,FALSE)</f>
        <v>82</v>
      </c>
      <c r="K14" s="136">
        <f>VLOOKUP($D14,'Occ Projections'!$B$4:$Q$304,5,FALSE)</f>
        <v>195</v>
      </c>
      <c r="L14" s="137">
        <f>VLOOKUP($D14,'Occ Projections'!$B$4:$Q$304,6,FALSE)/100</f>
        <v>0.21452100000000002</v>
      </c>
      <c r="M14" s="138" t="s">
        <v>937</v>
      </c>
      <c r="N14" s="139" t="s">
        <v>985</v>
      </c>
    </row>
    <row r="15" spans="1:15" x14ac:dyDescent="0.2">
      <c r="B15" s="123" t="s">
        <v>136</v>
      </c>
      <c r="C15" s="124"/>
      <c r="D15" s="135" t="s">
        <v>947</v>
      </c>
      <c r="E15" s="124" t="s">
        <v>1256</v>
      </c>
      <c r="F15" s="134">
        <v>24</v>
      </c>
      <c r="G15" s="134">
        <v>50.07</v>
      </c>
      <c r="H15" s="134">
        <v>28.43</v>
      </c>
      <c r="I15" s="128">
        <v>30</v>
      </c>
      <c r="J15" s="136">
        <f>VLOOKUP($D15,'Occ Projections'!$B$4:$Q$304,10,FALSE)</f>
        <v>61</v>
      </c>
      <c r="K15" s="136">
        <f>VLOOKUP($D15,'Occ Projections'!$B$4:$Q$304,5,FALSE)</f>
        <v>87</v>
      </c>
      <c r="L15" s="137">
        <f>VLOOKUP($D15,'Occ Projections'!$B$4:$Q$304,6,FALSE)/100</f>
        <v>0.130827</v>
      </c>
      <c r="M15" s="138" t="s">
        <v>937</v>
      </c>
      <c r="N15" s="139" t="s">
        <v>948</v>
      </c>
    </row>
    <row r="16" spans="1:15" ht="14.25" customHeight="1" x14ac:dyDescent="0.2">
      <c r="B16" s="123" t="s">
        <v>348</v>
      </c>
      <c r="C16" s="124"/>
      <c r="D16" s="125"/>
      <c r="E16" s="124" t="s">
        <v>1202</v>
      </c>
      <c r="F16" s="134">
        <f>VLOOKUP(B16,'NTX Wages Annual'!$A$4:$N$418,6,FALSE)/40/52</f>
        <v>21.712019230769233</v>
      </c>
      <c r="G16" s="134">
        <f>VLOOKUP(B16,'NTX Wages Annual'!$A$4:$N$418,6,FALSE)/40/52</f>
        <v>21.712019230769233</v>
      </c>
      <c r="H16" s="134">
        <f>VLOOKUP(B16,'NTX Wages Annual'!$A$4:$N$418,6,FALSE)/40/52</f>
        <v>21.712019230769233</v>
      </c>
      <c r="I16" s="128">
        <v>490</v>
      </c>
      <c r="J16" s="147">
        <f>VLOOKUP($B16,'Occ Projections'!$B$4:$Q$304,10,FALSE)</f>
        <v>39</v>
      </c>
      <c r="K16" s="147">
        <f>VLOOKUP($B16,'Occ Projections'!$B$4:$Q$304,5,FALSE)</f>
        <v>16</v>
      </c>
      <c r="L16" s="149">
        <f>VLOOKUP($B16,'Occ Projections'!$B$4:$Q$304,6,FALSE)/100</f>
        <v>3.1127999999999999E-2</v>
      </c>
      <c r="M16" s="131"/>
      <c r="N16" s="132"/>
    </row>
    <row r="17" spans="1:15" ht="14.25" customHeight="1" x14ac:dyDescent="0.2">
      <c r="B17" s="123" t="s">
        <v>736</v>
      </c>
      <c r="C17" s="124"/>
      <c r="D17" s="125"/>
      <c r="E17" s="124" t="s">
        <v>1209</v>
      </c>
      <c r="F17" s="134">
        <v>14.76</v>
      </c>
      <c r="G17" s="134">
        <v>26.29</v>
      </c>
      <c r="H17" s="134">
        <v>17.27</v>
      </c>
      <c r="I17" s="128">
        <v>200</v>
      </c>
      <c r="J17" s="147">
        <f>VLOOKUP($B17,'Occ Projections'!$B$4:$Q$304,10,FALSE)</f>
        <v>37</v>
      </c>
      <c r="K17" s="147">
        <f>VLOOKUP($B17,'Occ Projections'!$B$4:$Q$304,5,FALSE)</f>
        <v>29</v>
      </c>
      <c r="L17" s="149">
        <f>VLOOKUP($B17,'Occ Projections'!$B$4:$Q$304,6,FALSE)/100</f>
        <v>9.090899999999999E-2</v>
      </c>
      <c r="M17" s="131"/>
      <c r="N17" s="132"/>
    </row>
    <row r="18" spans="1:15" x14ac:dyDescent="0.2">
      <c r="A18" s="93"/>
      <c r="B18" s="123" t="s">
        <v>830</v>
      </c>
      <c r="C18" s="124"/>
      <c r="D18" s="125"/>
      <c r="E18" s="124" t="s">
        <v>831</v>
      </c>
      <c r="F18" s="134">
        <v>15.29</v>
      </c>
      <c r="G18" s="134">
        <v>23.67</v>
      </c>
      <c r="H18" s="134">
        <v>17.329999999999998</v>
      </c>
      <c r="I18" s="128">
        <v>180</v>
      </c>
      <c r="J18" s="147">
        <f>VLOOKUP($B18,'Occ Projections'!$B$4:$Q$304,10,FALSE)</f>
        <v>33</v>
      </c>
      <c r="K18" s="147">
        <f>VLOOKUP($B18,'Occ Projections'!$B$4:$Q$304,5,FALSE)</f>
        <v>50</v>
      </c>
      <c r="L18" s="150">
        <f>VLOOKUP($B18,'Occ Projections'!$B$4:$Q$304,6,FALSE)/100</f>
        <v>0.2</v>
      </c>
      <c r="M18" s="131"/>
      <c r="N18" s="132"/>
      <c r="O18" s="1" t="s">
        <v>1287</v>
      </c>
    </row>
    <row r="19" spans="1:15" ht="14.25" customHeight="1" x14ac:dyDescent="0.2">
      <c r="B19" s="123" t="s">
        <v>726</v>
      </c>
      <c r="C19" s="124"/>
      <c r="D19" s="125"/>
      <c r="E19" s="124" t="s">
        <v>727</v>
      </c>
      <c r="F19" s="134">
        <v>15.42</v>
      </c>
      <c r="G19" s="134">
        <v>21.82</v>
      </c>
      <c r="H19" s="134">
        <v>17.190000000000001</v>
      </c>
      <c r="I19" s="128">
        <v>280</v>
      </c>
      <c r="J19" s="147">
        <f>VLOOKUP($B19,'Occ Projections'!$B$4:$Q$304,10,FALSE)</f>
        <v>31</v>
      </c>
      <c r="K19" s="147">
        <f>VLOOKUP($B19,'Occ Projections'!$B$4:$Q$304,5,FALSE)</f>
        <v>20</v>
      </c>
      <c r="L19" s="149">
        <f>VLOOKUP($B19,'Occ Projections'!$B$4:$Q$304,6,FALSE)/100</f>
        <v>7.5187999999999991E-2</v>
      </c>
      <c r="M19" s="131"/>
      <c r="N19" s="132"/>
    </row>
    <row r="20" spans="1:15" ht="14.25" customHeight="1" x14ac:dyDescent="0.2">
      <c r="B20" s="123" t="s">
        <v>728</v>
      </c>
      <c r="C20" s="124"/>
      <c r="D20" s="125"/>
      <c r="E20" s="124" t="s">
        <v>729</v>
      </c>
      <c r="F20" s="134">
        <v>16.510000000000002</v>
      </c>
      <c r="G20" s="134">
        <v>27.93</v>
      </c>
      <c r="H20" s="134">
        <v>18.34</v>
      </c>
      <c r="I20" s="128">
        <v>250</v>
      </c>
      <c r="J20" s="147">
        <f>VLOOKUP($B20,'Occ Projections'!$B$4:$Q$304,10,FALSE)</f>
        <v>25</v>
      </c>
      <c r="K20" s="147">
        <f>VLOOKUP($B20,'Occ Projections'!$B$4:$Q$304,5,FALSE)</f>
        <v>27</v>
      </c>
      <c r="L20" s="149">
        <f>VLOOKUP($B20,'Occ Projections'!$B$4:$Q$304,6,FALSE)/100</f>
        <v>0.12857100000000002</v>
      </c>
      <c r="M20" s="131"/>
      <c r="N20" s="132"/>
    </row>
    <row r="21" spans="1:15" ht="14.25" customHeight="1" x14ac:dyDescent="0.2">
      <c r="A21" s="93"/>
      <c r="B21" s="123" t="s">
        <v>722</v>
      </c>
      <c r="C21" s="124"/>
      <c r="D21" s="125"/>
      <c r="E21" s="124" t="s">
        <v>723</v>
      </c>
      <c r="F21" s="134">
        <v>15.42</v>
      </c>
      <c r="G21" s="134">
        <v>20.93</v>
      </c>
      <c r="H21" s="134">
        <v>16.73</v>
      </c>
      <c r="I21" s="128">
        <v>100</v>
      </c>
      <c r="J21" s="147">
        <f>VLOOKUP($B21,'Occ Projections'!$B$4:$Q$304,10,FALSE)</f>
        <v>24</v>
      </c>
      <c r="K21" s="147">
        <f>VLOOKUP($B21,'Occ Projections'!$B$4:$Q$304,5,FALSE)</f>
        <v>58</v>
      </c>
      <c r="L21" s="150">
        <f>VLOOKUP($B21,'Occ Projections'!$B$4:$Q$304,6,FALSE)/100</f>
        <v>0.35151499999999997</v>
      </c>
      <c r="M21" s="131"/>
      <c r="N21" s="132"/>
      <c r="O21" s="1" t="s">
        <v>1287</v>
      </c>
    </row>
    <row r="22" spans="1:15" x14ac:dyDescent="0.2">
      <c r="B22" s="123" t="s">
        <v>1224</v>
      </c>
      <c r="C22" s="124" t="s">
        <v>456</v>
      </c>
      <c r="D22" s="135" t="s">
        <v>1044</v>
      </c>
      <c r="E22" s="124" t="s">
        <v>1225</v>
      </c>
      <c r="F22" s="134">
        <f>VLOOKUP(C22,'NTX Wages Hr'!$A$4:$N$418,6,FALSE)</f>
        <v>16.96</v>
      </c>
      <c r="G22" s="134">
        <f>VLOOKUP(C22,'NTX Wages Hr'!$A$4:$N$418,7,FALSE)</f>
        <v>21.67</v>
      </c>
      <c r="H22" s="134">
        <f>VLOOKUP(C22,'NTX Wages Hr'!$A$4:$N$418,9,FALSE)</f>
        <v>17.670000000000002</v>
      </c>
      <c r="I22" s="129">
        <f>VLOOKUP(C22,'NTX Wages Hr'!$A$4:$N$418,4,FALSE)</f>
        <v>60</v>
      </c>
      <c r="J22" s="136">
        <f>VLOOKUP($D22,'Occ Projections'!$B$4:$Q$304,10,FALSE)</f>
        <v>23</v>
      </c>
      <c r="K22" s="136">
        <f>VLOOKUP($D22,'Occ Projections'!$B$4:$Q$304,5,FALSE)</f>
        <v>27</v>
      </c>
      <c r="L22" s="137">
        <f>VLOOKUP($D22,'Occ Projections'!$B$4:$Q$304,6,FALSE)/100</f>
        <v>9.4406000000000004E-2</v>
      </c>
      <c r="M22" s="138" t="s">
        <v>949</v>
      </c>
      <c r="N22" s="139" t="s">
        <v>1253</v>
      </c>
    </row>
    <row r="23" spans="1:15" ht="14.25" customHeight="1" x14ac:dyDescent="0.2">
      <c r="A23" s="93"/>
      <c r="B23" s="123" t="s">
        <v>794</v>
      </c>
      <c r="C23" s="124"/>
      <c r="D23" s="125"/>
      <c r="E23" s="124" t="s">
        <v>1207</v>
      </c>
      <c r="F23" s="134">
        <v>17.13</v>
      </c>
      <c r="G23" s="134">
        <v>27.43</v>
      </c>
      <c r="H23" s="134">
        <v>18.34</v>
      </c>
      <c r="I23" s="128">
        <v>230</v>
      </c>
      <c r="J23" s="147">
        <f>VLOOKUP($B23,'Occ Projections'!$B$4:$Q$304,10,FALSE)</f>
        <v>20</v>
      </c>
      <c r="K23" s="147">
        <f>VLOOKUP($B23,'Occ Projections'!$B$4:$Q$304,5,FALSE)</f>
        <v>37</v>
      </c>
      <c r="L23" s="150">
        <f>VLOOKUP($B23,'Occ Projections'!$B$4:$Q$304,6,FALSE)/100</f>
        <v>0.21893499999999999</v>
      </c>
      <c r="M23" s="131"/>
      <c r="N23" s="132"/>
      <c r="O23" s="1" t="s">
        <v>1287</v>
      </c>
    </row>
    <row r="24" spans="1:15" x14ac:dyDescent="0.2">
      <c r="A24" s="93"/>
      <c r="B24" s="123" t="s">
        <v>130</v>
      </c>
      <c r="C24" s="124"/>
      <c r="D24" s="125"/>
      <c r="E24" s="124" t="s">
        <v>131</v>
      </c>
      <c r="F24" s="134">
        <v>35.090000000000003</v>
      </c>
      <c r="G24" s="134">
        <v>72.91</v>
      </c>
      <c r="H24" s="134">
        <v>39.72</v>
      </c>
      <c r="I24" s="128">
        <v>180</v>
      </c>
      <c r="J24" s="147">
        <f>VLOOKUP($B24,'Occ Projections'!$B$4:$Q$304,10,FALSE)</f>
        <v>19</v>
      </c>
      <c r="K24" s="147">
        <f>VLOOKUP($B24,'Occ Projections'!$B$4:$Q$304,5,FALSE)</f>
        <v>40</v>
      </c>
      <c r="L24" s="150">
        <f>VLOOKUP($B24,'Occ Projections'!$B$4:$Q$304,6,FALSE)/100</f>
        <v>0.20202000000000001</v>
      </c>
      <c r="M24" s="131"/>
      <c r="N24" s="132"/>
      <c r="O24" s="1" t="s">
        <v>1287</v>
      </c>
    </row>
    <row r="25" spans="1:15" x14ac:dyDescent="0.2">
      <c r="B25" s="123" t="s">
        <v>517</v>
      </c>
      <c r="C25" s="124"/>
      <c r="D25" s="135" t="s">
        <v>1063</v>
      </c>
      <c r="E25" s="124" t="s">
        <v>518</v>
      </c>
      <c r="F25" s="134">
        <v>16.13</v>
      </c>
      <c r="G25" s="134">
        <v>25.02</v>
      </c>
      <c r="H25" s="134">
        <v>19.14</v>
      </c>
      <c r="I25" s="128">
        <v>250</v>
      </c>
      <c r="J25" s="136">
        <f>VLOOKUP($D25,'Occ Projections'!$B$4:$Q$304,10,FALSE)</f>
        <v>19</v>
      </c>
      <c r="K25" s="151">
        <f>VLOOKUP($D25,'Occ Projections'!$B$4:$Q$304,5,FALSE)</f>
        <v>-3</v>
      </c>
      <c r="L25" s="152">
        <f>VLOOKUP($D25,'Occ Projections'!$B$4:$Q$304,6,FALSE)/100</f>
        <v>-1.2244999999999999E-2</v>
      </c>
      <c r="M25" s="138" t="s">
        <v>937</v>
      </c>
      <c r="N25" s="139" t="s">
        <v>1064</v>
      </c>
    </row>
    <row r="26" spans="1:15" x14ac:dyDescent="0.2">
      <c r="B26" s="123" t="s">
        <v>152</v>
      </c>
      <c r="C26" s="124"/>
      <c r="D26" s="125"/>
      <c r="E26" s="124" t="s">
        <v>153</v>
      </c>
      <c r="F26" s="134">
        <v>15.92</v>
      </c>
      <c r="G26" s="134">
        <v>31.46</v>
      </c>
      <c r="H26" s="134">
        <v>17.739999999999998</v>
      </c>
      <c r="I26" s="128">
        <v>90</v>
      </c>
      <c r="J26" s="147">
        <f>VLOOKUP($B26,'Occ Projections'!$B$4:$Q$304,10,FALSE)</f>
        <v>18</v>
      </c>
      <c r="K26" s="147">
        <f>VLOOKUP($B26,'Occ Projections'!$B$4:$Q$304,5,FALSE)</f>
        <v>11</v>
      </c>
      <c r="L26" s="149">
        <f>VLOOKUP($B26,'Occ Projections'!$B$4:$Q$304,6,FALSE)/100</f>
        <v>7.4324000000000001E-2</v>
      </c>
      <c r="M26" s="131"/>
      <c r="N26" s="132"/>
    </row>
    <row r="27" spans="1:15" ht="14.25" customHeight="1" x14ac:dyDescent="0.2">
      <c r="B27" s="123" t="s">
        <v>464</v>
      </c>
      <c r="C27" s="124" t="s">
        <v>1070</v>
      </c>
      <c r="D27" s="125"/>
      <c r="E27" s="124" t="s">
        <v>1257</v>
      </c>
      <c r="F27" s="134">
        <v>18.18</v>
      </c>
      <c r="G27" s="134">
        <v>23.7</v>
      </c>
      <c r="H27" s="134">
        <v>22.4</v>
      </c>
      <c r="I27" s="128">
        <v>80</v>
      </c>
      <c r="J27" s="147">
        <f>VLOOKUP($C27,'Occ Projections'!$B$4:$Q$304,10,FALSE)</f>
        <v>15</v>
      </c>
      <c r="K27" s="147">
        <f>VLOOKUP($C27,'Occ Projections'!$B$4:$Q$304,5,FALSE)</f>
        <v>18</v>
      </c>
      <c r="L27" s="147">
        <f>VLOOKUP($C27,'Occ Projections'!$B$4:$Q$304,6,FALSE)</f>
        <v>9.8901000000000003</v>
      </c>
      <c r="M27" s="131"/>
      <c r="N27" s="132"/>
    </row>
    <row r="28" spans="1:15" ht="14.25" customHeight="1" x14ac:dyDescent="0.2">
      <c r="A28" s="93"/>
      <c r="B28" s="123" t="s">
        <v>238</v>
      </c>
      <c r="C28" s="124"/>
      <c r="D28" s="125"/>
      <c r="E28" s="124" t="s">
        <v>239</v>
      </c>
      <c r="F28" s="134">
        <v>29.89</v>
      </c>
      <c r="G28" s="134">
        <v>45</v>
      </c>
      <c r="H28" s="134">
        <v>32.01</v>
      </c>
      <c r="I28" s="128">
        <v>80</v>
      </c>
      <c r="J28" s="147">
        <f>VLOOKUP($B28,'Occ Projections'!$B$4:$Q$304,10,FALSE)</f>
        <v>14</v>
      </c>
      <c r="K28" s="147">
        <f>VLOOKUP($B28,'Occ Projections'!$B$4:$Q$304,5,FALSE)</f>
        <v>40</v>
      </c>
      <c r="L28" s="150">
        <f>VLOOKUP($B28,'Occ Projections'!$B$4:$Q$304,6,FALSE)/100</f>
        <v>0.28169</v>
      </c>
      <c r="M28" s="131"/>
      <c r="N28" s="132"/>
      <c r="O28" s="1" t="s">
        <v>1287</v>
      </c>
    </row>
    <row r="29" spans="1:15" x14ac:dyDescent="0.2">
      <c r="B29" s="123" t="s">
        <v>487</v>
      </c>
      <c r="C29" s="124"/>
      <c r="D29" s="135" t="s">
        <v>1053</v>
      </c>
      <c r="E29" s="124" t="s">
        <v>488</v>
      </c>
      <c r="F29" s="134">
        <v>23.68</v>
      </c>
      <c r="G29" s="134">
        <v>36.840000000000003</v>
      </c>
      <c r="H29" s="134">
        <v>27.55</v>
      </c>
      <c r="I29" s="128">
        <v>80</v>
      </c>
      <c r="J29" s="136">
        <f>VLOOKUP($D29,'Occ Projections'!$B$4:$Q$304,10,FALSE)</f>
        <v>13</v>
      </c>
      <c r="K29" s="136">
        <f>VLOOKUP($D29,'Occ Projections'!$B$4:$Q$304,5,FALSE)</f>
        <v>12</v>
      </c>
      <c r="L29" s="137">
        <f>VLOOKUP($D29,'Occ Projections'!$B$4:$Q$304,6,FALSE)/100</f>
        <v>0.12903200000000001</v>
      </c>
      <c r="M29" s="138" t="s">
        <v>937</v>
      </c>
      <c r="N29" s="139" t="s">
        <v>1050</v>
      </c>
    </row>
    <row r="30" spans="1:15" x14ac:dyDescent="0.2">
      <c r="A30" s="93"/>
      <c r="B30" s="123" t="s">
        <v>174</v>
      </c>
      <c r="C30" s="124"/>
      <c r="D30" s="125"/>
      <c r="E30" s="124" t="s">
        <v>175</v>
      </c>
      <c r="F30" s="134">
        <v>22.38</v>
      </c>
      <c r="G30" s="134">
        <v>38.4</v>
      </c>
      <c r="H30" s="134">
        <v>25.13</v>
      </c>
      <c r="I30" s="128">
        <v>40</v>
      </c>
      <c r="J30" s="147">
        <f>VLOOKUP($B30,'Occ Projections'!$B$4:$Q$304,10,FALSE)</f>
        <v>13</v>
      </c>
      <c r="K30" s="147">
        <f>VLOOKUP($B30,'Occ Projections'!$B$4:$Q$304,5,FALSE)</f>
        <v>41</v>
      </c>
      <c r="L30" s="150">
        <f>VLOOKUP($B30,'Occ Projections'!$B$4:$Q$304,6,FALSE)/100</f>
        <v>0.50617299999999998</v>
      </c>
      <c r="M30" s="131"/>
      <c r="N30" s="132"/>
      <c r="O30" s="1" t="s">
        <v>1287</v>
      </c>
    </row>
    <row r="31" spans="1:15" x14ac:dyDescent="0.2">
      <c r="B31" s="123" t="s">
        <v>300</v>
      </c>
      <c r="C31" s="124"/>
      <c r="D31" s="125"/>
      <c r="E31" s="124" t="s">
        <v>301</v>
      </c>
      <c r="F31" s="134">
        <v>18.12</v>
      </c>
      <c r="G31" s="134">
        <v>29.83</v>
      </c>
      <c r="H31" s="134">
        <v>19.670000000000002</v>
      </c>
      <c r="I31" s="128">
        <v>100</v>
      </c>
      <c r="J31" s="147">
        <f>VLOOKUP($B31,'Occ Projections'!$B$4:$Q$304,10,FALSE)</f>
        <v>13</v>
      </c>
      <c r="K31" s="147">
        <f>VLOOKUP($B31,'Occ Projections'!$B$4:$Q$304,5,FALSE)</f>
        <v>12</v>
      </c>
      <c r="L31" s="149">
        <f>VLOOKUP($B31,'Occ Projections'!$B$4:$Q$304,6,FALSE)/100</f>
        <v>9.7560999999999995E-2</v>
      </c>
      <c r="M31" s="131"/>
      <c r="N31" s="132"/>
    </row>
    <row r="32" spans="1:15" x14ac:dyDescent="0.2">
      <c r="B32" s="123" t="s">
        <v>216</v>
      </c>
      <c r="C32" s="124" t="s">
        <v>1246</v>
      </c>
      <c r="D32" s="125"/>
      <c r="E32" s="124" t="s">
        <v>217</v>
      </c>
      <c r="F32" s="133">
        <v>12.1</v>
      </c>
      <c r="G32" s="134">
        <v>24.97</v>
      </c>
      <c r="H32" s="134">
        <v>14.35</v>
      </c>
      <c r="I32" s="128">
        <v>190</v>
      </c>
      <c r="J32" s="147">
        <f>VLOOKUP($B32,'Occ Projections'!$B$4:$Q$304,10,FALSE)</f>
        <v>13</v>
      </c>
      <c r="K32" s="147">
        <f>VLOOKUP($B32,'Occ Projections'!$B$4:$Q$304,5,FALSE)</f>
        <v>6</v>
      </c>
      <c r="L32" s="149">
        <f>VLOOKUP($B32,'Occ Projections'!$B$4:$Q$304,6,FALSE)/100</f>
        <v>3.5503E-2</v>
      </c>
      <c r="M32" s="131"/>
      <c r="N32" s="132"/>
    </row>
    <row r="33" spans="1:15" x14ac:dyDescent="0.2">
      <c r="B33" s="123" t="s">
        <v>720</v>
      </c>
      <c r="C33" s="124"/>
      <c r="D33" s="125"/>
      <c r="E33" s="124" t="s">
        <v>721</v>
      </c>
      <c r="F33" s="134">
        <v>14.65</v>
      </c>
      <c r="G33" s="134">
        <v>20.6</v>
      </c>
      <c r="H33" s="134">
        <v>16.690000000000001</v>
      </c>
      <c r="I33" s="128">
        <v>120</v>
      </c>
      <c r="J33" s="147">
        <f>VLOOKUP($B33,'Occ Projections'!$B$4:$Q$304,10,FALSE)</f>
        <v>12</v>
      </c>
      <c r="K33" s="147">
        <f>VLOOKUP($B33,'Occ Projections'!$B$4:$Q$304,5,FALSE)</f>
        <v>3</v>
      </c>
      <c r="L33" s="149">
        <f>VLOOKUP($B33,'Occ Projections'!$B$4:$Q$304,6,FALSE)/100</f>
        <v>2.2727000000000001E-2</v>
      </c>
      <c r="M33" s="131"/>
      <c r="N33" s="132"/>
    </row>
    <row r="34" spans="1:15" x14ac:dyDescent="0.2">
      <c r="A34" s="93"/>
      <c r="B34" s="123" t="s">
        <v>242</v>
      </c>
      <c r="C34" s="124"/>
      <c r="D34" s="125"/>
      <c r="E34" s="124" t="s">
        <v>243</v>
      </c>
      <c r="F34" s="134">
        <v>37.92</v>
      </c>
      <c r="G34" s="134">
        <v>78.849999999999994</v>
      </c>
      <c r="H34" s="134">
        <v>45.88</v>
      </c>
      <c r="I34" s="128">
        <v>50</v>
      </c>
      <c r="J34" s="147">
        <f>VLOOKUP($B34,'Occ Projections'!$B$4:$Q$304,10,FALSE)</f>
        <v>10</v>
      </c>
      <c r="K34" s="147">
        <f>VLOOKUP($B34,'Occ Projections'!$B$4:$Q$304,5,FALSE)</f>
        <v>27</v>
      </c>
      <c r="L34" s="150">
        <f>VLOOKUP($B34,'Occ Projections'!$B$4:$Q$304,6,FALSE)/100</f>
        <v>0.25471699999999997</v>
      </c>
      <c r="M34" s="131"/>
      <c r="N34" s="132"/>
      <c r="O34" s="1" t="s">
        <v>1287</v>
      </c>
    </row>
    <row r="35" spans="1:15" x14ac:dyDescent="0.2">
      <c r="B35" s="123" t="s">
        <v>160</v>
      </c>
      <c r="C35" s="124"/>
      <c r="D35" s="125"/>
      <c r="E35" s="124" t="s">
        <v>161</v>
      </c>
      <c r="F35" s="134">
        <v>19.54</v>
      </c>
      <c r="G35" s="134">
        <v>33.86</v>
      </c>
      <c r="H35" s="134">
        <v>21.98</v>
      </c>
      <c r="I35" s="128">
        <v>80</v>
      </c>
      <c r="J35" s="147">
        <f>VLOOKUP($B35,'Occ Projections'!$B$4:$Q$304,10,FALSE)</f>
        <v>9</v>
      </c>
      <c r="K35" s="147">
        <f>VLOOKUP($B35,'Occ Projections'!$B$4:$Q$304,5,FALSE)</f>
        <v>13</v>
      </c>
      <c r="L35" s="149">
        <f>VLOOKUP($B35,'Occ Projections'!$B$4:$Q$304,6,FALSE)/100</f>
        <v>0.16250000000000001</v>
      </c>
      <c r="M35" s="131"/>
      <c r="N35" s="132"/>
    </row>
    <row r="36" spans="1:15" x14ac:dyDescent="0.2">
      <c r="B36" s="123" t="s">
        <v>220</v>
      </c>
      <c r="C36" s="124" t="s">
        <v>1215</v>
      </c>
      <c r="D36" s="125"/>
      <c r="E36" s="124" t="s">
        <v>221</v>
      </c>
      <c r="F36" s="134">
        <f>VLOOKUP(B36,'NTX Wages Hr'!$A$4:$N$418,6,FALSE)</f>
        <v>24.27</v>
      </c>
      <c r="G36" s="134">
        <f>VLOOKUP(B36,'NTX Wages Hr'!$A$4:$N$418,7,FALSE)</f>
        <v>39.79</v>
      </c>
      <c r="H36" s="134">
        <f>VLOOKUP(B36,'NTX Wages Hr'!$A$4:$N$418,9,FALSE)</f>
        <v>28.34</v>
      </c>
      <c r="I36" s="129">
        <f>VLOOKUP(B36,'NTX Wages Hr'!$A$4:$N$418,4,FALSE)</f>
        <v>70</v>
      </c>
      <c r="J36" s="147">
        <f>VLOOKUP($B36,'Occ Projections'!$B$4:$Q$304,10,FALSE)</f>
        <v>8</v>
      </c>
      <c r="K36" s="147">
        <f>VLOOKUP($B36,'Occ Projections'!$B$4:$Q$304,5,FALSE)</f>
        <v>10</v>
      </c>
      <c r="L36" s="149">
        <f>VLOOKUP($B36,'Occ Projections'!$B$4:$Q$304,6,FALSE)/100</f>
        <v>0.108696</v>
      </c>
      <c r="M36" s="131"/>
      <c r="N36" s="132"/>
    </row>
    <row r="37" spans="1:15" x14ac:dyDescent="0.2">
      <c r="B37" s="123" t="s">
        <v>128</v>
      </c>
      <c r="C37" s="124"/>
      <c r="D37" s="125"/>
      <c r="E37" s="124" t="s">
        <v>129</v>
      </c>
      <c r="F37" s="134">
        <v>38.31</v>
      </c>
      <c r="G37" s="134">
        <v>65.84</v>
      </c>
      <c r="H37" s="134">
        <v>39.44</v>
      </c>
      <c r="I37" s="128">
        <v>50</v>
      </c>
      <c r="J37" s="147">
        <f>VLOOKUP($B37,'Occ Projections'!$B$4:$Q$304,10,FALSE)</f>
        <v>6</v>
      </c>
      <c r="K37" s="147">
        <f>VLOOKUP($B37,'Occ Projections'!$B$4:$Q$304,5,FALSE)</f>
        <v>9</v>
      </c>
      <c r="L37" s="149">
        <f>VLOOKUP($B37,'Occ Projections'!$B$4:$Q$304,6,FALSE)/100</f>
        <v>0.138462</v>
      </c>
      <c r="M37" s="131"/>
      <c r="N37" s="132"/>
    </row>
    <row r="38" spans="1:15" x14ac:dyDescent="0.2">
      <c r="A38" s="93"/>
      <c r="B38" s="123" t="s">
        <v>210</v>
      </c>
      <c r="C38" s="124"/>
      <c r="D38" s="125"/>
      <c r="E38" s="124" t="s">
        <v>1205</v>
      </c>
      <c r="F38" s="134">
        <v>22.85</v>
      </c>
      <c r="G38" s="134">
        <v>42.61</v>
      </c>
      <c r="H38" s="134">
        <v>23.82</v>
      </c>
      <c r="I38" s="128">
        <v>80</v>
      </c>
      <c r="J38" s="147">
        <f>VLOOKUP($B38,'Occ Projections'!$B$4:$Q$304,10,FALSE)</f>
        <v>6</v>
      </c>
      <c r="K38" s="147">
        <f>VLOOKUP($B38,'Occ Projections'!$B$4:$Q$304,5,FALSE)</f>
        <v>13</v>
      </c>
      <c r="L38" s="150">
        <f>VLOOKUP($B38,'Occ Projections'!$B$4:$Q$304,6,FALSE)/100</f>
        <v>0.19696999999999998</v>
      </c>
      <c r="M38" s="131"/>
      <c r="N38" s="132"/>
      <c r="O38" s="1" t="s">
        <v>1287</v>
      </c>
    </row>
    <row r="39" spans="1:15" x14ac:dyDescent="0.2">
      <c r="B39" s="123" t="s">
        <v>418</v>
      </c>
      <c r="C39" s="124"/>
      <c r="D39" s="125"/>
      <c r="E39" s="124" t="s">
        <v>419</v>
      </c>
      <c r="F39" s="134">
        <v>32.22</v>
      </c>
      <c r="G39" s="134">
        <v>54.74</v>
      </c>
      <c r="H39" s="134">
        <v>37.42</v>
      </c>
      <c r="I39" s="128">
        <v>140</v>
      </c>
      <c r="J39" s="147">
        <f>VLOOKUP($B39,'Occ Projections'!$B$4:$Q$304,10,FALSE)</f>
        <v>5</v>
      </c>
      <c r="K39" s="147">
        <f>VLOOKUP($B39,'Occ Projections'!$B$4:$Q$304,5,FALSE)</f>
        <v>10</v>
      </c>
      <c r="L39" s="149">
        <f>VLOOKUP($B39,'Occ Projections'!$B$4:$Q$304,6,FALSE)/100</f>
        <v>0.13513500000000001</v>
      </c>
      <c r="M39" s="131"/>
      <c r="N39" s="132"/>
    </row>
    <row r="40" spans="1:15" ht="15" x14ac:dyDescent="0.25">
      <c r="B40"/>
      <c r="C40"/>
      <c r="D40"/>
      <c r="E40"/>
      <c r="F40"/>
      <c r="G40"/>
      <c r="H40"/>
      <c r="I40"/>
      <c r="J40"/>
    </row>
    <row r="41" spans="1:15" x14ac:dyDescent="0.2">
      <c r="D41" s="58" t="s">
        <v>60</v>
      </c>
      <c r="E41" s="59" t="s">
        <v>1261</v>
      </c>
    </row>
    <row r="42" spans="1:15" ht="24" x14ac:dyDescent="0.2">
      <c r="D42" s="58" t="s">
        <v>1241</v>
      </c>
      <c r="E42" s="60" t="s">
        <v>1268</v>
      </c>
    </row>
    <row r="43" spans="1:15" x14ac:dyDescent="0.2">
      <c r="D43" s="58" t="s">
        <v>61</v>
      </c>
      <c r="E43" s="59" t="s">
        <v>1263</v>
      </c>
    </row>
    <row r="44" spans="1:15" x14ac:dyDescent="0.2">
      <c r="D44" s="58" t="s">
        <v>1265</v>
      </c>
      <c r="E44" s="59" t="s">
        <v>1262</v>
      </c>
    </row>
    <row r="45" spans="1:15" x14ac:dyDescent="0.2">
      <c r="D45" s="58" t="s">
        <v>1266</v>
      </c>
      <c r="E45" s="59" t="s">
        <v>1264</v>
      </c>
    </row>
    <row r="46" spans="1:15" x14ac:dyDescent="0.2">
      <c r="D46" s="58" t="s">
        <v>64</v>
      </c>
      <c r="E46" s="61" t="s">
        <v>1267</v>
      </c>
    </row>
  </sheetData>
  <sortState xmlns:xlrd2="http://schemas.microsoft.com/office/spreadsheetml/2017/richdata2" ref="B7:N39">
    <sortCondition descending="1" ref="J7:J39"/>
  </sortState>
  <mergeCells count="1">
    <mergeCell ref="B5:N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8109F-9B1F-49E6-BE22-B95F106FC564}">
  <sheetPr>
    <tabColor rgb="FFCCFFFF"/>
  </sheetPr>
  <dimension ref="A1:O17"/>
  <sheetViews>
    <sheetView zoomScale="85" zoomScaleNormal="85" workbookViewId="0"/>
  </sheetViews>
  <sheetFormatPr defaultRowHeight="14.25" x14ac:dyDescent="0.2"/>
  <cols>
    <col min="1" max="2" width="9.7109375" style="1" customWidth="1"/>
    <col min="3" max="3" width="10.28515625" style="1" bestFit="1" customWidth="1"/>
    <col min="4" max="4" width="16" style="26" bestFit="1" customWidth="1"/>
    <col min="5" max="5" width="80.7109375" style="26" customWidth="1"/>
    <col min="6" max="6" width="13" style="26" bestFit="1" customWidth="1"/>
    <col min="7" max="7" width="13.5703125" style="30" bestFit="1" customWidth="1"/>
    <col min="8" max="8" width="11.85546875" style="33" bestFit="1" customWidth="1"/>
    <col min="9" max="9" width="11.7109375" style="33" bestFit="1" customWidth="1"/>
    <col min="10" max="10" width="12.85546875" style="8" bestFit="1" customWidth="1"/>
    <col min="11" max="12" width="11.28515625" style="1" bestFit="1" customWidth="1"/>
    <col min="13" max="13" width="6.85546875" style="1" bestFit="1" customWidth="1"/>
    <col min="14" max="14" width="70.5703125" style="1" bestFit="1" customWidth="1"/>
    <col min="15" max="15" width="72.85546875" style="1" customWidth="1"/>
    <col min="16" max="16384" width="9.140625" style="1"/>
  </cols>
  <sheetData>
    <row r="1" spans="1:15" ht="22.5" x14ac:dyDescent="0.45">
      <c r="B1" s="3" t="s">
        <v>1213</v>
      </c>
      <c r="G1" s="29"/>
      <c r="H1" s="30"/>
      <c r="I1" s="29"/>
    </row>
    <row r="2" spans="1:15" ht="15" x14ac:dyDescent="0.25">
      <c r="B2" s="5" t="s">
        <v>1214</v>
      </c>
      <c r="G2" s="29"/>
      <c r="H2" s="30"/>
      <c r="I2" s="29"/>
    </row>
    <row r="3" spans="1:15" ht="15" x14ac:dyDescent="0.25">
      <c r="B3" s="5" t="s">
        <v>1238</v>
      </c>
      <c r="G3" s="29"/>
      <c r="H3" s="30"/>
      <c r="I3" s="29"/>
    </row>
    <row r="4" spans="1:15" x14ac:dyDescent="0.2">
      <c r="G4" s="29"/>
      <c r="H4" s="30"/>
      <c r="I4" s="29"/>
    </row>
    <row r="5" spans="1:15" s="2" customFormat="1" ht="19.5" x14ac:dyDescent="0.4">
      <c r="B5" s="62" t="s">
        <v>1270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</row>
    <row r="6" spans="1:15" s="43" customFormat="1" ht="61.5" customHeight="1" x14ac:dyDescent="0.3">
      <c r="B6" s="65" t="s">
        <v>60</v>
      </c>
      <c r="C6" s="66" t="s">
        <v>1241</v>
      </c>
      <c r="D6" s="120" t="s">
        <v>1251</v>
      </c>
      <c r="E6" s="66" t="s">
        <v>61</v>
      </c>
      <c r="F6" s="67" t="s">
        <v>62</v>
      </c>
      <c r="G6" s="67" t="s">
        <v>63</v>
      </c>
      <c r="H6" s="67" t="s">
        <v>1211</v>
      </c>
      <c r="I6" s="68" t="s">
        <v>1239</v>
      </c>
      <c r="J6" s="69" t="s">
        <v>1212</v>
      </c>
      <c r="K6" s="66" t="s">
        <v>67</v>
      </c>
      <c r="L6" s="69" t="s">
        <v>66</v>
      </c>
      <c r="M6" s="121" t="s">
        <v>1250</v>
      </c>
      <c r="N6" s="122" t="s">
        <v>1252</v>
      </c>
      <c r="O6" s="43" t="s">
        <v>1276</v>
      </c>
    </row>
    <row r="7" spans="1:15" x14ac:dyDescent="0.2">
      <c r="B7" s="123" t="s">
        <v>1197</v>
      </c>
      <c r="C7" s="124"/>
      <c r="D7" s="135" t="s">
        <v>987</v>
      </c>
      <c r="E7" s="124" t="s">
        <v>1218</v>
      </c>
      <c r="F7" s="134">
        <v>0</v>
      </c>
      <c r="G7" s="134">
        <v>0</v>
      </c>
      <c r="H7" s="134">
        <v>0</v>
      </c>
      <c r="I7" s="129">
        <f>VLOOKUP($D7,'Occ Projections'!$B$4:$Q$304,3,FALSE)</f>
        <v>375</v>
      </c>
      <c r="J7" s="129">
        <f>VLOOKUP($D7,'Occ Projections'!$B$4:$Q$304,10,FALSE)</f>
        <v>43</v>
      </c>
      <c r="K7" s="129">
        <f>VLOOKUP($D7,'Occ Projections'!$B$4:$Q$304,5,FALSE)</f>
        <v>47</v>
      </c>
      <c r="L7" s="130">
        <f>VLOOKUP($D7,'Occ Projections'!$B$4:$Q$304,6,FALSE)/100</f>
        <v>0.125333</v>
      </c>
      <c r="M7" s="138" t="s">
        <v>937</v>
      </c>
      <c r="N7" s="139" t="s">
        <v>988</v>
      </c>
    </row>
    <row r="8" spans="1:15" x14ac:dyDescent="0.2">
      <c r="B8" s="123" t="s">
        <v>1198</v>
      </c>
      <c r="C8" s="124" t="s">
        <v>1242</v>
      </c>
      <c r="D8" s="135" t="s">
        <v>1010</v>
      </c>
      <c r="E8" s="124" t="s">
        <v>1199</v>
      </c>
      <c r="F8" s="134">
        <v>0</v>
      </c>
      <c r="G8" s="134">
        <v>0</v>
      </c>
      <c r="H8" s="134">
        <v>0</v>
      </c>
      <c r="I8" s="129">
        <f>VLOOKUP($D8,'Occ Projections'!$B$4:$Q$304,3,FALSE)</f>
        <v>108</v>
      </c>
      <c r="J8" s="129">
        <f>VLOOKUP($D8,'Occ Projections'!$B$4:$Q$304,10,FALSE)</f>
        <v>12</v>
      </c>
      <c r="K8" s="129">
        <f>VLOOKUP($D8,'Occ Projections'!$B$4:$Q$304,5,FALSE)</f>
        <v>12</v>
      </c>
      <c r="L8" s="130">
        <f>VLOOKUP($D8,'Occ Projections'!$B$4:$Q$304,6,FALSE)/100</f>
        <v>0.111111</v>
      </c>
      <c r="M8" s="138" t="s">
        <v>937</v>
      </c>
      <c r="N8" s="139" t="s">
        <v>1011</v>
      </c>
    </row>
    <row r="9" spans="1:15" x14ac:dyDescent="0.2">
      <c r="B9" s="123" t="s">
        <v>1070</v>
      </c>
      <c r="C9" s="124" t="s">
        <v>1243</v>
      </c>
      <c r="D9" s="125"/>
      <c r="E9" s="124" t="s">
        <v>1244</v>
      </c>
      <c r="F9" s="134">
        <v>0</v>
      </c>
      <c r="G9" s="134">
        <v>0</v>
      </c>
      <c r="H9" s="134">
        <v>0</v>
      </c>
      <c r="I9" s="129">
        <f>VLOOKUP($B9,'Occ Projections'!$B$4:$Q$304,3,FALSE)</f>
        <v>182</v>
      </c>
      <c r="J9" s="129">
        <f>VLOOKUP($B9,'Occ Projections'!$B$4:$Q$304,10,FALSE)</f>
        <v>15</v>
      </c>
      <c r="K9" s="129">
        <f>VLOOKUP(B9,'Occ Projections'!$B$4:$Q$304,5,FALSE)</f>
        <v>18</v>
      </c>
      <c r="L9" s="130">
        <v>9.8900000000000002E-2</v>
      </c>
      <c r="M9" s="138"/>
      <c r="N9" s="139"/>
    </row>
    <row r="10" spans="1:15" x14ac:dyDescent="0.2">
      <c r="B10" s="123" t="s">
        <v>1200</v>
      </c>
      <c r="C10" s="124"/>
      <c r="D10" s="135" t="s">
        <v>1156</v>
      </c>
      <c r="E10" s="124" t="s">
        <v>1201</v>
      </c>
      <c r="F10" s="134">
        <v>0</v>
      </c>
      <c r="G10" s="134">
        <v>0</v>
      </c>
      <c r="H10" s="134">
        <v>0</v>
      </c>
      <c r="I10" s="129">
        <f>VLOOKUP($D10,'Occ Projections'!$B$4:$Q$304,3,FALSE)</f>
        <v>241</v>
      </c>
      <c r="J10" s="136">
        <f>VLOOKUP(D10,'Occ Projections'!$B$11:$Q$304,10,FALSE)</f>
        <v>28</v>
      </c>
      <c r="K10" s="136">
        <f>VLOOKUP(D10,'Occ Projections'!$B$11:$Q$304,5,FALSE)</f>
        <v>15</v>
      </c>
      <c r="L10" s="137">
        <f>VLOOKUP(D10,'Occ Projections'!$B$11:$Q$304,6,FALSE)/100</f>
        <v>6.2240999999999998E-2</v>
      </c>
      <c r="M10" s="138" t="s">
        <v>937</v>
      </c>
      <c r="N10" s="139" t="s">
        <v>1254</v>
      </c>
    </row>
    <row r="11" spans="1:15" ht="15" x14ac:dyDescent="0.25">
      <c r="B11"/>
      <c r="C11"/>
      <c r="D11"/>
      <c r="E11"/>
      <c r="F11"/>
      <c r="G11"/>
      <c r="H11"/>
      <c r="I11"/>
      <c r="J11"/>
    </row>
    <row r="12" spans="1:15" s="26" customFormat="1" x14ac:dyDescent="0.2">
      <c r="A12" s="1"/>
      <c r="B12" s="1"/>
      <c r="C12" s="1"/>
      <c r="D12" s="58" t="s">
        <v>60</v>
      </c>
      <c r="E12" s="59" t="s">
        <v>1261</v>
      </c>
      <c r="G12" s="30"/>
      <c r="H12" s="33"/>
      <c r="I12" s="33"/>
      <c r="J12" s="8"/>
      <c r="K12" s="1"/>
      <c r="L12" s="1"/>
      <c r="M12" s="1"/>
      <c r="N12" s="1"/>
    </row>
    <row r="13" spans="1:15" s="26" customFormat="1" ht="24" x14ac:dyDescent="0.2">
      <c r="A13" s="1"/>
      <c r="B13" s="1"/>
      <c r="C13" s="1"/>
      <c r="D13" s="58" t="s">
        <v>1241</v>
      </c>
      <c r="E13" s="60" t="s">
        <v>1268</v>
      </c>
      <c r="G13" s="30"/>
      <c r="H13" s="33"/>
      <c r="I13" s="33"/>
      <c r="J13" s="8"/>
      <c r="K13" s="1"/>
      <c r="L13" s="1"/>
      <c r="M13" s="1"/>
      <c r="N13" s="1"/>
    </row>
    <row r="14" spans="1:15" s="26" customFormat="1" x14ac:dyDescent="0.2">
      <c r="A14" s="1"/>
      <c r="B14" s="1"/>
      <c r="C14" s="1"/>
      <c r="D14" s="58" t="s">
        <v>61</v>
      </c>
      <c r="E14" s="59" t="s">
        <v>1263</v>
      </c>
      <c r="G14" s="30"/>
      <c r="H14" s="33"/>
      <c r="I14" s="33"/>
      <c r="J14" s="8"/>
      <c r="K14" s="1"/>
      <c r="L14" s="1"/>
      <c r="M14" s="1"/>
      <c r="N14" s="1"/>
    </row>
    <row r="15" spans="1:15" s="26" customFormat="1" x14ac:dyDescent="0.2">
      <c r="A15" s="1"/>
      <c r="B15" s="1"/>
      <c r="C15" s="1"/>
      <c r="D15" s="58" t="s">
        <v>1265</v>
      </c>
      <c r="E15" s="59" t="s">
        <v>1262</v>
      </c>
      <c r="G15" s="30"/>
      <c r="H15" s="33"/>
      <c r="I15" s="33"/>
      <c r="J15" s="8"/>
      <c r="K15" s="1"/>
      <c r="L15" s="1"/>
      <c r="M15" s="1"/>
      <c r="N15" s="1"/>
    </row>
    <row r="16" spans="1:15" s="26" customFormat="1" x14ac:dyDescent="0.2">
      <c r="A16" s="1"/>
      <c r="B16" s="1"/>
      <c r="C16" s="1"/>
      <c r="D16" s="58" t="s">
        <v>1266</v>
      </c>
      <c r="E16" s="59" t="s">
        <v>1264</v>
      </c>
      <c r="G16" s="30"/>
      <c r="H16" s="33"/>
      <c r="I16" s="33"/>
      <c r="J16" s="8"/>
      <c r="K16" s="1"/>
      <c r="L16" s="1"/>
      <c r="M16" s="1"/>
      <c r="N16" s="1"/>
    </row>
    <row r="17" spans="1:14" s="26" customFormat="1" x14ac:dyDescent="0.2">
      <c r="A17" s="1"/>
      <c r="B17" s="1"/>
      <c r="C17" s="1"/>
      <c r="D17" s="58" t="s">
        <v>64</v>
      </c>
      <c r="E17" s="61" t="s">
        <v>1267</v>
      </c>
      <c r="G17" s="30"/>
      <c r="H17" s="33"/>
      <c r="I17" s="33"/>
      <c r="J17" s="8"/>
      <c r="K17" s="1"/>
      <c r="L17" s="1"/>
      <c r="M17" s="1"/>
      <c r="N17" s="1"/>
    </row>
  </sheetData>
  <mergeCells count="1">
    <mergeCell ref="B5:N5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F5085-1897-4C2A-8A00-23FEA559C25C}">
  <sheetPr>
    <tabColor theme="9" tint="0.59999389629810485"/>
  </sheetPr>
  <dimension ref="A1:K40"/>
  <sheetViews>
    <sheetView zoomScale="85" zoomScaleNormal="85" workbookViewId="0"/>
  </sheetViews>
  <sheetFormatPr defaultRowHeight="15" x14ac:dyDescent="0.25"/>
  <cols>
    <col min="1" max="2" width="9.7109375" customWidth="1"/>
    <col min="3" max="3" width="81" bestFit="1" customWidth="1"/>
    <col min="4" max="10" width="13.7109375" customWidth="1"/>
    <col min="11" max="11" width="72.7109375" customWidth="1"/>
  </cols>
  <sheetData>
    <row r="1" spans="1:11" ht="22.5" x14ac:dyDescent="0.45">
      <c r="A1" s="3" t="s">
        <v>1213</v>
      </c>
    </row>
    <row r="2" spans="1:11" x14ac:dyDescent="0.25">
      <c r="A2" s="5" t="s">
        <v>1214</v>
      </c>
    </row>
    <row r="3" spans="1:11" x14ac:dyDescent="0.25">
      <c r="A3" s="5" t="s">
        <v>1238</v>
      </c>
    </row>
    <row r="5" spans="1:11" ht="60" x14ac:dyDescent="0.3">
      <c r="A5" s="65" t="s">
        <v>60</v>
      </c>
      <c r="B5" s="66" t="s">
        <v>1241</v>
      </c>
      <c r="C5" s="66" t="s">
        <v>61</v>
      </c>
      <c r="D5" s="67" t="s">
        <v>62</v>
      </c>
      <c r="E5" s="67" t="s">
        <v>63</v>
      </c>
      <c r="F5" s="67" t="s">
        <v>1211</v>
      </c>
      <c r="G5" s="68" t="s">
        <v>1239</v>
      </c>
      <c r="H5" s="69" t="s">
        <v>1212</v>
      </c>
      <c r="I5" s="66" t="s">
        <v>67</v>
      </c>
      <c r="J5" s="70" t="s">
        <v>66</v>
      </c>
      <c r="K5" s="43" t="s">
        <v>1276</v>
      </c>
    </row>
    <row r="6" spans="1:11" x14ac:dyDescent="0.25">
      <c r="A6" s="71" t="s">
        <v>352</v>
      </c>
      <c r="B6" s="72"/>
      <c r="C6" s="72" t="s">
        <v>353</v>
      </c>
      <c r="D6" s="73">
        <f>VLOOKUP(A6,'NTX Wages Annual'!$A$4:$N$418,6,FALSE)</f>
        <v>43954</v>
      </c>
      <c r="E6" s="73">
        <f>VLOOKUP(A6,'NTX Wages Annual'!$A$4:$N$418,7,FALSE)</f>
        <v>61233</v>
      </c>
      <c r="F6" s="73">
        <f>VLOOKUP(A6,'NTX Wages Annual'!$A$4:$N$418,9,FALSE)</f>
        <v>48568</v>
      </c>
      <c r="G6" s="74">
        <v>740</v>
      </c>
      <c r="H6" s="74">
        <v>56</v>
      </c>
      <c r="I6" s="74">
        <v>28</v>
      </c>
      <c r="J6" s="75">
        <v>3.6601000000000002E-2</v>
      </c>
      <c r="K6" t="s">
        <v>1278</v>
      </c>
    </row>
    <row r="7" spans="1:11" x14ac:dyDescent="0.25">
      <c r="A7" s="71" t="s">
        <v>346</v>
      </c>
      <c r="B7" s="72"/>
      <c r="C7" s="72" t="s">
        <v>347</v>
      </c>
      <c r="D7" s="73">
        <f>VLOOKUP(A7,'NTX Wages Annual'!$A$4:$N$418,6,FALSE)</f>
        <v>43079</v>
      </c>
      <c r="E7" s="73">
        <f>VLOOKUP(A7,'NTX Wages Annual'!$A$4:$N$418,7,FALSE)</f>
        <v>55339</v>
      </c>
      <c r="F7" s="73">
        <f>VLOOKUP(A7,'NTX Wages Annual'!$A$4:$N$418,9,FALSE)</f>
        <v>48143</v>
      </c>
      <c r="G7" s="74">
        <v>990</v>
      </c>
      <c r="H7" s="74">
        <v>63</v>
      </c>
      <c r="I7" s="74">
        <v>28</v>
      </c>
      <c r="J7" s="75">
        <v>3.3333000000000002E-2</v>
      </c>
      <c r="K7" t="s">
        <v>1278</v>
      </c>
    </row>
    <row r="8" spans="1:11" x14ac:dyDescent="0.25">
      <c r="A8" s="71" t="s">
        <v>432</v>
      </c>
      <c r="B8" s="72"/>
      <c r="C8" s="72" t="s">
        <v>433</v>
      </c>
      <c r="D8" s="73">
        <v>46.67</v>
      </c>
      <c r="E8" s="73">
        <v>67.12</v>
      </c>
      <c r="F8" s="73">
        <v>48.97</v>
      </c>
      <c r="G8" s="74">
        <v>190</v>
      </c>
      <c r="H8" s="74">
        <v>23</v>
      </c>
      <c r="I8" s="74">
        <v>105</v>
      </c>
      <c r="J8" s="75">
        <v>0.51980199999999999</v>
      </c>
      <c r="K8" t="s">
        <v>1278</v>
      </c>
    </row>
    <row r="9" spans="1:11" x14ac:dyDescent="0.25">
      <c r="A9" s="76" t="s">
        <v>154</v>
      </c>
      <c r="B9" s="77"/>
      <c r="C9" s="77" t="s">
        <v>155</v>
      </c>
      <c r="D9" s="78">
        <v>31.21</v>
      </c>
      <c r="E9" s="78">
        <v>52.42</v>
      </c>
      <c r="F9" s="78">
        <v>36.75</v>
      </c>
      <c r="G9" s="79">
        <v>300</v>
      </c>
      <c r="H9" s="79">
        <v>29</v>
      </c>
      <c r="I9" s="79">
        <v>66</v>
      </c>
      <c r="J9" s="80">
        <v>0.249057</v>
      </c>
      <c r="K9" t="s">
        <v>1278</v>
      </c>
    </row>
    <row r="10" spans="1:11" x14ac:dyDescent="0.25">
      <c r="A10" s="76" t="s">
        <v>224</v>
      </c>
      <c r="B10" s="77" t="s">
        <v>968</v>
      </c>
      <c r="C10" s="77" t="s">
        <v>969</v>
      </c>
      <c r="D10" s="78">
        <f>VLOOKUP(A10,'NTX Wages Hr'!$A$4:$N$418,6,FALSE)</f>
        <v>30.63</v>
      </c>
      <c r="E10" s="78">
        <f>VLOOKUP(A10,'NTX Wages Hr'!$A$4:$N$418,7,FALSE)</f>
        <v>52.68</v>
      </c>
      <c r="F10" s="78">
        <f>VLOOKUP(A10,'NTX Wages Hr'!$A$4:$N$418,9,FALSE)</f>
        <v>36.74</v>
      </c>
      <c r="G10" s="79">
        <f>VLOOKUP(A10,'NTX Wages Hr'!$A$4:$N$418,4,FALSE)</f>
        <v>100</v>
      </c>
      <c r="H10" s="79">
        <v>59</v>
      </c>
      <c r="I10" s="79">
        <v>140</v>
      </c>
      <c r="J10" s="80">
        <v>0.251799</v>
      </c>
      <c r="K10" t="s">
        <v>1278</v>
      </c>
    </row>
    <row r="11" spans="1:11" x14ac:dyDescent="0.25">
      <c r="A11" s="71" t="s">
        <v>72</v>
      </c>
      <c r="B11" s="72"/>
      <c r="C11" s="72" t="s">
        <v>73</v>
      </c>
      <c r="D11" s="73">
        <v>27.22</v>
      </c>
      <c r="E11" s="73">
        <v>37.47</v>
      </c>
      <c r="F11" s="73">
        <v>29.05</v>
      </c>
      <c r="G11" s="74">
        <v>1740</v>
      </c>
      <c r="H11" s="74">
        <v>117</v>
      </c>
      <c r="I11" s="74">
        <v>138</v>
      </c>
      <c r="J11" s="75">
        <v>7.2214E-2</v>
      </c>
      <c r="K11" t="s">
        <v>1278</v>
      </c>
    </row>
    <row r="12" spans="1:11" x14ac:dyDescent="0.25">
      <c r="A12" s="71" t="s">
        <v>192</v>
      </c>
      <c r="B12" s="72"/>
      <c r="C12" s="72" t="s">
        <v>193</v>
      </c>
      <c r="D12" s="73">
        <v>22.65</v>
      </c>
      <c r="E12" s="73">
        <v>42.04</v>
      </c>
      <c r="F12" s="73">
        <v>24</v>
      </c>
      <c r="G12" s="74">
        <v>510</v>
      </c>
      <c r="H12" s="74">
        <v>55</v>
      </c>
      <c r="I12" s="74">
        <v>56</v>
      </c>
      <c r="J12" s="75">
        <v>0.104673</v>
      </c>
      <c r="K12" t="s">
        <v>1278</v>
      </c>
    </row>
    <row r="13" spans="1:11" x14ac:dyDescent="0.25">
      <c r="A13" s="71" t="s">
        <v>718</v>
      </c>
      <c r="B13" s="72"/>
      <c r="C13" s="72" t="s">
        <v>719</v>
      </c>
      <c r="D13" s="73">
        <v>20.41</v>
      </c>
      <c r="E13" s="73">
        <v>37.630000000000003</v>
      </c>
      <c r="F13" s="73">
        <v>22.86</v>
      </c>
      <c r="G13" s="74">
        <v>340</v>
      </c>
      <c r="H13" s="74">
        <v>54</v>
      </c>
      <c r="I13" s="74">
        <v>85</v>
      </c>
      <c r="J13" s="75">
        <v>0.18640399999999999</v>
      </c>
      <c r="K13" t="s">
        <v>1278</v>
      </c>
    </row>
    <row r="14" spans="1:11" x14ac:dyDescent="0.25">
      <c r="A14" s="76" t="s">
        <v>176</v>
      </c>
      <c r="B14" s="77" t="s">
        <v>1121</v>
      </c>
      <c r="C14" s="77" t="s">
        <v>1122</v>
      </c>
      <c r="D14" s="78">
        <f>VLOOKUP(A14,'NTX Wages Hr'!$A$4:$N$418,6,FALSE)</f>
        <v>18.57</v>
      </c>
      <c r="E14" s="78">
        <f>VLOOKUP(A14,'NTX Wages Hr'!$A$4:$N$418,7,FALSE)</f>
        <v>53.75</v>
      </c>
      <c r="F14" s="78">
        <f>VLOOKUP(A14,'NTX Wages Hr'!$A$4:$N$418,9,FALSE)</f>
        <v>23.25</v>
      </c>
      <c r="G14" s="79">
        <f>VLOOKUP(A14,'NTX Wages Hr'!$A$4:$N$418,4,FALSE)</f>
        <v>170</v>
      </c>
      <c r="H14" s="79">
        <v>39</v>
      </c>
      <c r="I14" s="79">
        <v>23</v>
      </c>
      <c r="J14" s="80">
        <v>4.5545000000000002E-2</v>
      </c>
      <c r="K14" t="s">
        <v>1278</v>
      </c>
    </row>
    <row r="15" spans="1:11" x14ac:dyDescent="0.25">
      <c r="A15" s="76" t="s">
        <v>756</v>
      </c>
      <c r="B15" s="77"/>
      <c r="C15" s="77" t="s">
        <v>757</v>
      </c>
      <c r="D15" s="78">
        <v>17.7</v>
      </c>
      <c r="E15" s="78">
        <v>31.44</v>
      </c>
      <c r="F15" s="78">
        <v>18.149999999999999</v>
      </c>
      <c r="G15" s="79">
        <v>120</v>
      </c>
      <c r="H15" s="79">
        <v>31</v>
      </c>
      <c r="I15" s="79">
        <v>80</v>
      </c>
      <c r="J15" s="80">
        <v>0.50632900000000003</v>
      </c>
      <c r="K15" t="s">
        <v>1278</v>
      </c>
    </row>
    <row r="16" spans="1:11" x14ac:dyDescent="0.25">
      <c r="A16" s="71" t="s">
        <v>86</v>
      </c>
      <c r="B16" s="72"/>
      <c r="C16" s="72" t="s">
        <v>87</v>
      </c>
      <c r="D16" s="73">
        <v>17.22</v>
      </c>
      <c r="E16" s="73">
        <v>23.55</v>
      </c>
      <c r="F16" s="73">
        <v>18.11</v>
      </c>
      <c r="G16" s="74">
        <v>1120</v>
      </c>
      <c r="H16" s="74">
        <v>125</v>
      </c>
      <c r="I16" s="74">
        <v>57</v>
      </c>
      <c r="J16" s="75">
        <v>3.6868999999999999E-2</v>
      </c>
      <c r="K16" t="s">
        <v>1278</v>
      </c>
    </row>
    <row r="17" spans="1:11" x14ac:dyDescent="0.25">
      <c r="A17" s="71" t="s">
        <v>521</v>
      </c>
      <c r="B17" s="72"/>
      <c r="C17" s="72" t="s">
        <v>522</v>
      </c>
      <c r="D17" s="73">
        <v>17.21</v>
      </c>
      <c r="E17" s="73">
        <v>20.25</v>
      </c>
      <c r="F17" s="73">
        <v>18</v>
      </c>
      <c r="G17" s="74">
        <v>730</v>
      </c>
      <c r="H17" s="74">
        <v>95</v>
      </c>
      <c r="I17" s="74">
        <v>45</v>
      </c>
      <c r="J17" s="75">
        <v>4.6344000000000003E-2</v>
      </c>
      <c r="K17" t="s">
        <v>1278</v>
      </c>
    </row>
    <row r="18" spans="1:11" x14ac:dyDescent="0.25">
      <c r="A18" s="71" t="s">
        <v>82</v>
      </c>
      <c r="B18" s="72"/>
      <c r="C18" s="72" t="s">
        <v>83</v>
      </c>
      <c r="D18" s="73">
        <v>16.63</v>
      </c>
      <c r="E18" s="73">
        <v>51.81</v>
      </c>
      <c r="F18" s="73">
        <v>21.62</v>
      </c>
      <c r="G18" s="74">
        <v>2060</v>
      </c>
      <c r="H18" s="74">
        <v>157</v>
      </c>
      <c r="I18" s="74">
        <v>222</v>
      </c>
      <c r="J18" s="75">
        <v>0.144625</v>
      </c>
      <c r="K18" t="s">
        <v>1278</v>
      </c>
    </row>
    <row r="19" spans="1:11" x14ac:dyDescent="0.25">
      <c r="A19" s="71" t="s">
        <v>90</v>
      </c>
      <c r="B19" s="72"/>
      <c r="C19" s="72" t="s">
        <v>1236</v>
      </c>
      <c r="D19" s="73">
        <v>14.92</v>
      </c>
      <c r="E19" s="73">
        <v>25.24</v>
      </c>
      <c r="F19" s="73">
        <v>17.36</v>
      </c>
      <c r="G19" s="74">
        <v>1180</v>
      </c>
      <c r="H19" s="74">
        <v>207</v>
      </c>
      <c r="I19" s="74">
        <v>245</v>
      </c>
      <c r="J19" s="75">
        <v>0.15654999999999999</v>
      </c>
      <c r="K19" t="s">
        <v>1278</v>
      </c>
    </row>
    <row r="20" spans="1:11" x14ac:dyDescent="0.25">
      <c r="A20" s="71" t="s">
        <v>78</v>
      </c>
      <c r="B20" s="72"/>
      <c r="C20" s="72" t="s">
        <v>79</v>
      </c>
      <c r="D20" s="73">
        <v>14.45</v>
      </c>
      <c r="E20" s="73">
        <v>20.66</v>
      </c>
      <c r="F20" s="73">
        <v>14.5</v>
      </c>
      <c r="G20" s="74">
        <v>280</v>
      </c>
      <c r="H20" s="74">
        <v>36</v>
      </c>
      <c r="I20" s="74">
        <v>75</v>
      </c>
      <c r="J20" s="75">
        <v>0.376884</v>
      </c>
      <c r="K20" t="s">
        <v>1278</v>
      </c>
    </row>
    <row r="21" spans="1:11" x14ac:dyDescent="0.25">
      <c r="A21" s="71" t="s">
        <v>838</v>
      </c>
      <c r="B21" s="72"/>
      <c r="C21" s="72" t="s">
        <v>839</v>
      </c>
      <c r="D21" s="81">
        <v>13.8</v>
      </c>
      <c r="E21" s="73">
        <v>23.23</v>
      </c>
      <c r="F21" s="73">
        <v>14.53</v>
      </c>
      <c r="G21" s="74">
        <v>430</v>
      </c>
      <c r="H21" s="74">
        <v>70</v>
      </c>
      <c r="I21" s="74">
        <v>19</v>
      </c>
      <c r="J21" s="75">
        <v>2.9826999999999999E-2</v>
      </c>
      <c r="K21" t="s">
        <v>1278</v>
      </c>
    </row>
    <row r="22" spans="1:11" x14ac:dyDescent="0.25">
      <c r="A22" s="83" t="s">
        <v>605</v>
      </c>
      <c r="B22" s="84"/>
      <c r="C22" s="84" t="s">
        <v>606</v>
      </c>
      <c r="D22" s="85">
        <v>12.37</v>
      </c>
      <c r="E22" s="86">
        <v>24.34</v>
      </c>
      <c r="F22" s="85">
        <v>13.97</v>
      </c>
      <c r="G22" s="87">
        <v>830</v>
      </c>
      <c r="H22" s="87">
        <v>109</v>
      </c>
      <c r="I22" s="87">
        <v>25</v>
      </c>
      <c r="J22" s="88">
        <v>2.4631E-2</v>
      </c>
      <c r="K22" s="1" t="s">
        <v>1277</v>
      </c>
    </row>
    <row r="23" spans="1:11" x14ac:dyDescent="0.25">
      <c r="A23" s="83" t="s">
        <v>94</v>
      </c>
      <c r="B23" s="84"/>
      <c r="C23" s="84" t="s">
        <v>697</v>
      </c>
      <c r="D23" s="85">
        <v>12.08</v>
      </c>
      <c r="E23" s="86">
        <v>18.170000000000002</v>
      </c>
      <c r="F23" s="85">
        <v>13.69</v>
      </c>
      <c r="G23" s="87">
        <v>340</v>
      </c>
      <c r="H23" s="87">
        <v>63</v>
      </c>
      <c r="I23" s="87">
        <v>38</v>
      </c>
      <c r="J23" s="88">
        <v>7.1429000000000006E-2</v>
      </c>
      <c r="K23" s="1" t="s">
        <v>1277</v>
      </c>
    </row>
    <row r="24" spans="1:11" x14ac:dyDescent="0.25">
      <c r="A24" s="83" t="s">
        <v>74</v>
      </c>
      <c r="B24" s="84"/>
      <c r="C24" s="84" t="s">
        <v>75</v>
      </c>
      <c r="D24" s="85">
        <v>11.92</v>
      </c>
      <c r="E24" s="86">
        <v>16.84</v>
      </c>
      <c r="F24" s="85">
        <v>13.43</v>
      </c>
      <c r="G24" s="87">
        <v>520</v>
      </c>
      <c r="H24" s="87">
        <v>96</v>
      </c>
      <c r="I24" s="87">
        <v>149</v>
      </c>
      <c r="J24" s="88">
        <v>0.19631100000000001</v>
      </c>
      <c r="K24" s="1" t="s">
        <v>1277</v>
      </c>
    </row>
    <row r="25" spans="1:11" x14ac:dyDescent="0.25">
      <c r="A25" s="83" t="s">
        <v>98</v>
      </c>
      <c r="B25" s="84"/>
      <c r="C25" s="84" t="s">
        <v>99</v>
      </c>
      <c r="D25" s="85">
        <v>11.78</v>
      </c>
      <c r="E25" s="86">
        <v>19.34</v>
      </c>
      <c r="F25" s="85">
        <v>13.84</v>
      </c>
      <c r="G25" s="87">
        <v>920</v>
      </c>
      <c r="H25" s="87">
        <v>91</v>
      </c>
      <c r="I25" s="87">
        <v>80</v>
      </c>
      <c r="J25" s="88">
        <v>9.5012000000000013E-2</v>
      </c>
      <c r="K25" s="1" t="s">
        <v>1277</v>
      </c>
    </row>
    <row r="26" spans="1:11" x14ac:dyDescent="0.25">
      <c r="A26" s="83" t="s">
        <v>70</v>
      </c>
      <c r="B26" s="84"/>
      <c r="C26" s="84" t="s">
        <v>71</v>
      </c>
      <c r="D26" s="85">
        <v>11.53</v>
      </c>
      <c r="E26" s="86">
        <v>17.809999999999999</v>
      </c>
      <c r="F26" s="85">
        <v>12.6</v>
      </c>
      <c r="G26" s="87">
        <v>1120</v>
      </c>
      <c r="H26" s="87">
        <v>220</v>
      </c>
      <c r="I26" s="87">
        <v>349</v>
      </c>
      <c r="J26" s="88">
        <v>0.269706</v>
      </c>
      <c r="K26" s="1" t="s">
        <v>1277</v>
      </c>
    </row>
    <row r="27" spans="1:11" x14ac:dyDescent="0.25">
      <c r="A27" s="91" t="s">
        <v>577</v>
      </c>
      <c r="B27" s="92"/>
      <c r="C27" s="92" t="s">
        <v>578</v>
      </c>
      <c r="D27" s="85">
        <v>10.74</v>
      </c>
      <c r="E27" s="86">
        <v>15.68</v>
      </c>
      <c r="F27" s="85">
        <v>11.62</v>
      </c>
      <c r="G27" s="87">
        <v>400</v>
      </c>
      <c r="H27" s="87">
        <v>95</v>
      </c>
      <c r="I27" s="87">
        <v>88</v>
      </c>
      <c r="J27" s="88">
        <v>0.141707</v>
      </c>
      <c r="K27" s="1" t="s">
        <v>1277</v>
      </c>
    </row>
    <row r="28" spans="1:11" x14ac:dyDescent="0.25">
      <c r="A28" s="83" t="s">
        <v>910</v>
      </c>
      <c r="B28" s="84"/>
      <c r="C28" s="84" t="s">
        <v>911</v>
      </c>
      <c r="D28" s="85">
        <v>10.36</v>
      </c>
      <c r="E28" s="86">
        <v>15.72</v>
      </c>
      <c r="F28" s="85">
        <v>11.33</v>
      </c>
      <c r="G28" s="87">
        <v>1310</v>
      </c>
      <c r="H28" s="87">
        <v>197</v>
      </c>
      <c r="I28" s="87">
        <v>231</v>
      </c>
      <c r="J28" s="88">
        <v>0.22826099999999999</v>
      </c>
      <c r="K28" s="1" t="s">
        <v>1277</v>
      </c>
    </row>
    <row r="29" spans="1:11" x14ac:dyDescent="0.25">
      <c r="A29" s="83" t="s">
        <v>96</v>
      </c>
      <c r="B29" s="84"/>
      <c r="C29" s="84" t="s">
        <v>97</v>
      </c>
      <c r="D29" s="85">
        <v>10.17</v>
      </c>
      <c r="E29" s="86">
        <v>15.58</v>
      </c>
      <c r="F29" s="85">
        <v>11.13</v>
      </c>
      <c r="G29" s="87">
        <v>750</v>
      </c>
      <c r="H29" s="87">
        <v>108</v>
      </c>
      <c r="I29" s="87">
        <v>89</v>
      </c>
      <c r="J29" s="88">
        <v>0.12535199999999999</v>
      </c>
      <c r="K29" s="1" t="s">
        <v>1277</v>
      </c>
    </row>
    <row r="30" spans="1:11" x14ac:dyDescent="0.25">
      <c r="A30" s="91" t="s">
        <v>706</v>
      </c>
      <c r="B30" s="92"/>
      <c r="C30" s="92" t="s">
        <v>707</v>
      </c>
      <c r="D30" s="85">
        <v>9.76</v>
      </c>
      <c r="E30" s="86">
        <v>17.579999999999998</v>
      </c>
      <c r="F30" s="85">
        <v>11.08</v>
      </c>
      <c r="G30" s="87">
        <v>1770</v>
      </c>
      <c r="H30" s="87">
        <v>282</v>
      </c>
      <c r="I30" s="87">
        <v>85</v>
      </c>
      <c r="J30" s="88">
        <v>3.5956000000000002E-2</v>
      </c>
      <c r="K30" s="1" t="s">
        <v>1277</v>
      </c>
    </row>
    <row r="31" spans="1:11" x14ac:dyDescent="0.25">
      <c r="A31" s="91" t="s">
        <v>84</v>
      </c>
      <c r="B31" s="92"/>
      <c r="C31" s="92" t="s">
        <v>85</v>
      </c>
      <c r="D31" s="85">
        <v>9.2100000000000009</v>
      </c>
      <c r="E31" s="86">
        <v>15.61</v>
      </c>
      <c r="F31" s="85">
        <v>10.17</v>
      </c>
      <c r="G31" s="87">
        <v>2270</v>
      </c>
      <c r="H31" s="87">
        <v>413</v>
      </c>
      <c r="I31" s="87">
        <v>265</v>
      </c>
      <c r="J31" s="88">
        <v>9.9399999999999988E-2</v>
      </c>
      <c r="K31" s="1" t="s">
        <v>1277</v>
      </c>
    </row>
    <row r="32" spans="1:11" x14ac:dyDescent="0.25">
      <c r="A32" s="91" t="s">
        <v>368</v>
      </c>
      <c r="B32" s="92"/>
      <c r="C32" s="92" t="s">
        <v>369</v>
      </c>
      <c r="D32" s="85">
        <v>9.09</v>
      </c>
      <c r="E32" s="86">
        <v>15.14</v>
      </c>
      <c r="F32" s="85">
        <v>8.9</v>
      </c>
      <c r="G32" s="87">
        <v>810</v>
      </c>
      <c r="H32" s="87">
        <v>130</v>
      </c>
      <c r="I32" s="87">
        <v>85</v>
      </c>
      <c r="J32" s="88">
        <v>8.2444000000000003E-2</v>
      </c>
      <c r="K32" s="1" t="s">
        <v>1277</v>
      </c>
    </row>
    <row r="33" spans="1:11" x14ac:dyDescent="0.25">
      <c r="A33" s="123" t="s">
        <v>830</v>
      </c>
      <c r="B33" s="124"/>
      <c r="C33" s="124" t="s">
        <v>831</v>
      </c>
      <c r="D33" s="134">
        <v>15.29</v>
      </c>
      <c r="E33" s="134">
        <v>23.67</v>
      </c>
      <c r="F33" s="134">
        <v>17.329999999999998</v>
      </c>
      <c r="G33" s="128">
        <v>180</v>
      </c>
      <c r="H33" s="147">
        <v>33</v>
      </c>
      <c r="I33" s="147">
        <v>50</v>
      </c>
      <c r="J33" s="153">
        <v>0.2</v>
      </c>
      <c r="K33" s="1" t="s">
        <v>1279</v>
      </c>
    </row>
    <row r="34" spans="1:11" x14ac:dyDescent="0.25">
      <c r="A34" s="123" t="s">
        <v>722</v>
      </c>
      <c r="B34" s="124"/>
      <c r="C34" s="124" t="s">
        <v>723</v>
      </c>
      <c r="D34" s="134">
        <v>15.42</v>
      </c>
      <c r="E34" s="134">
        <v>20.93</v>
      </c>
      <c r="F34" s="134">
        <v>16.73</v>
      </c>
      <c r="G34" s="128">
        <v>100</v>
      </c>
      <c r="H34" s="147">
        <v>24</v>
      </c>
      <c r="I34" s="147">
        <v>58</v>
      </c>
      <c r="J34" s="153">
        <v>0.35151499999999997</v>
      </c>
      <c r="K34" s="1" t="s">
        <v>1279</v>
      </c>
    </row>
    <row r="35" spans="1:11" x14ac:dyDescent="0.25">
      <c r="A35" s="123" t="s">
        <v>794</v>
      </c>
      <c r="B35" s="124"/>
      <c r="C35" s="124" t="s">
        <v>1207</v>
      </c>
      <c r="D35" s="134">
        <v>17.13</v>
      </c>
      <c r="E35" s="134">
        <v>27.43</v>
      </c>
      <c r="F35" s="134">
        <v>18.34</v>
      </c>
      <c r="G35" s="128">
        <v>230</v>
      </c>
      <c r="H35" s="147">
        <v>20</v>
      </c>
      <c r="I35" s="147">
        <v>37</v>
      </c>
      <c r="J35" s="153">
        <v>0.21893499999999999</v>
      </c>
      <c r="K35" s="1" t="s">
        <v>1279</v>
      </c>
    </row>
    <row r="36" spans="1:11" x14ac:dyDescent="0.25">
      <c r="A36" s="123" t="s">
        <v>130</v>
      </c>
      <c r="B36" s="124"/>
      <c r="C36" s="124" t="s">
        <v>131</v>
      </c>
      <c r="D36" s="134">
        <v>35.090000000000003</v>
      </c>
      <c r="E36" s="134">
        <v>72.91</v>
      </c>
      <c r="F36" s="134">
        <v>39.72</v>
      </c>
      <c r="G36" s="128">
        <v>180</v>
      </c>
      <c r="H36" s="147">
        <v>19</v>
      </c>
      <c r="I36" s="147">
        <v>40</v>
      </c>
      <c r="J36" s="153">
        <v>0.20202000000000001</v>
      </c>
      <c r="K36" s="1" t="s">
        <v>1279</v>
      </c>
    </row>
    <row r="37" spans="1:11" x14ac:dyDescent="0.25">
      <c r="A37" s="123" t="s">
        <v>238</v>
      </c>
      <c r="B37" s="124"/>
      <c r="C37" s="124" t="s">
        <v>239</v>
      </c>
      <c r="D37" s="134">
        <v>29.89</v>
      </c>
      <c r="E37" s="134">
        <v>45</v>
      </c>
      <c r="F37" s="134">
        <v>32.01</v>
      </c>
      <c r="G37" s="128">
        <v>80</v>
      </c>
      <c r="H37" s="147">
        <v>14</v>
      </c>
      <c r="I37" s="147">
        <v>40</v>
      </c>
      <c r="J37" s="153">
        <v>0.28169</v>
      </c>
      <c r="K37" s="1" t="s">
        <v>1279</v>
      </c>
    </row>
    <row r="38" spans="1:11" x14ac:dyDescent="0.25">
      <c r="A38" s="123" t="s">
        <v>174</v>
      </c>
      <c r="B38" s="124"/>
      <c r="C38" s="124" t="s">
        <v>175</v>
      </c>
      <c r="D38" s="134">
        <v>22.38</v>
      </c>
      <c r="E38" s="134">
        <v>38.4</v>
      </c>
      <c r="F38" s="134">
        <v>25.13</v>
      </c>
      <c r="G38" s="128">
        <v>40</v>
      </c>
      <c r="H38" s="147">
        <v>13</v>
      </c>
      <c r="I38" s="147">
        <v>41</v>
      </c>
      <c r="J38" s="153">
        <v>0.50617299999999998</v>
      </c>
      <c r="K38" s="1" t="s">
        <v>1279</v>
      </c>
    </row>
    <row r="39" spans="1:11" x14ac:dyDescent="0.25">
      <c r="A39" s="123" t="s">
        <v>242</v>
      </c>
      <c r="B39" s="124"/>
      <c r="C39" s="124" t="s">
        <v>243</v>
      </c>
      <c r="D39" s="134">
        <v>37.92</v>
      </c>
      <c r="E39" s="134">
        <v>78.849999999999994</v>
      </c>
      <c r="F39" s="134">
        <v>45.88</v>
      </c>
      <c r="G39" s="128">
        <v>50</v>
      </c>
      <c r="H39" s="147">
        <v>10</v>
      </c>
      <c r="I39" s="147">
        <v>27</v>
      </c>
      <c r="J39" s="153">
        <v>0.25471699999999997</v>
      </c>
      <c r="K39" s="1" t="s">
        <v>1279</v>
      </c>
    </row>
    <row r="40" spans="1:11" x14ac:dyDescent="0.25">
      <c r="A40" s="123" t="s">
        <v>210</v>
      </c>
      <c r="B40" s="124"/>
      <c r="C40" s="124" t="s">
        <v>1205</v>
      </c>
      <c r="D40" s="134">
        <v>22.85</v>
      </c>
      <c r="E40" s="134">
        <v>42.61</v>
      </c>
      <c r="F40" s="134">
        <v>23.82</v>
      </c>
      <c r="G40" s="128">
        <v>80</v>
      </c>
      <c r="H40" s="147">
        <v>6</v>
      </c>
      <c r="I40" s="147">
        <v>13</v>
      </c>
      <c r="J40" s="153">
        <v>0.19696999999999998</v>
      </c>
      <c r="K40" s="1" t="s">
        <v>1279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2304A-8992-4127-BC91-DBCDBF5CCF78}">
  <sheetPr>
    <tabColor rgb="FFFFFF00"/>
  </sheetPr>
  <dimension ref="A1:AD49"/>
  <sheetViews>
    <sheetView zoomScale="85" zoomScaleNormal="85" workbookViewId="0">
      <selection activeCell="A7" sqref="A7"/>
    </sheetView>
  </sheetViews>
  <sheetFormatPr defaultRowHeight="14.25" x14ac:dyDescent="0.2"/>
  <cols>
    <col min="1" max="1" width="9.7109375" style="4" customWidth="1"/>
    <col min="2" max="2" width="9.5703125" style="1" bestFit="1" customWidth="1"/>
    <col min="3" max="3" width="11.85546875" style="26" bestFit="1" customWidth="1"/>
    <col min="4" max="4" width="77.28515625" style="26" bestFit="1" customWidth="1"/>
    <col min="5" max="5" width="15" style="26" bestFit="1" customWidth="1"/>
    <col min="6" max="6" width="12.85546875" style="29" bestFit="1" customWidth="1"/>
    <col min="7" max="7" width="11.28515625" style="29" bestFit="1" customWidth="1"/>
    <col min="8" max="8" width="11.28515625" style="30" bestFit="1" customWidth="1"/>
    <col min="9" max="11" width="12.85546875" style="1" bestFit="1" customWidth="1"/>
    <col min="12" max="12" width="64.85546875" style="1" bestFit="1" customWidth="1"/>
    <col min="13" max="13" width="2" style="1" bestFit="1" customWidth="1"/>
    <col min="14" max="14" width="3.7109375" style="1" customWidth="1"/>
    <col min="15" max="15" width="13.28515625" style="1" bestFit="1" customWidth="1"/>
    <col min="16" max="16" width="87.42578125" style="1" bestFit="1" customWidth="1"/>
    <col min="17" max="17" width="13.7109375" style="8" bestFit="1" customWidth="1"/>
    <col min="18" max="18" width="15" style="26" bestFit="1" customWidth="1"/>
    <col min="19" max="19" width="11.85546875" style="26" bestFit="1" customWidth="1"/>
    <col min="20" max="20" width="13.140625" style="26" customWidth="1"/>
    <col min="21" max="21" width="21.7109375" style="1" bestFit="1" customWidth="1"/>
    <col min="22" max="22" width="10.7109375" style="1" bestFit="1" customWidth="1"/>
    <col min="23" max="23" width="13.28515625" style="4" bestFit="1" customWidth="1"/>
    <col min="24" max="24" width="68.42578125" style="1" customWidth="1"/>
    <col min="25" max="25" width="8.85546875" style="26" bestFit="1" customWidth="1"/>
    <col min="26" max="26" width="11.42578125" style="26" bestFit="1" customWidth="1"/>
    <col min="27" max="27" width="8.85546875" style="26" bestFit="1" customWidth="1"/>
    <col min="28" max="28" width="9.140625" style="29"/>
    <col min="29" max="29" width="10.7109375" style="29" bestFit="1" customWidth="1"/>
    <col min="30" max="30" width="10.7109375" style="30" bestFit="1" customWidth="1"/>
    <col min="31" max="16384" width="9.140625" style="1"/>
  </cols>
  <sheetData>
    <row r="1" spans="1:30" ht="22.5" x14ac:dyDescent="0.45">
      <c r="A1" s="3" t="s">
        <v>58</v>
      </c>
      <c r="Q1" s="1"/>
      <c r="R1" s="9"/>
      <c r="S1" s="1"/>
      <c r="T1" s="1"/>
      <c r="W1" s="1"/>
      <c r="Y1" s="1"/>
      <c r="Z1" s="1"/>
      <c r="AA1" s="1"/>
      <c r="AB1" s="1"/>
      <c r="AC1" s="1"/>
      <c r="AD1" s="1"/>
    </row>
    <row r="2" spans="1:30" ht="15" x14ac:dyDescent="0.25">
      <c r="A2" s="5" t="s">
        <v>59</v>
      </c>
      <c r="Q2" s="1"/>
      <c r="R2" s="9"/>
      <c r="S2" s="1"/>
      <c r="T2" s="1"/>
      <c r="W2" s="1"/>
      <c r="Y2" s="1"/>
      <c r="Z2" s="1"/>
      <c r="AA2" s="1"/>
      <c r="AB2" s="1"/>
      <c r="AC2" s="1"/>
      <c r="AD2" s="1"/>
    </row>
    <row r="3" spans="1:30" x14ac:dyDescent="0.2">
      <c r="Q3" s="1"/>
      <c r="R3" s="9"/>
      <c r="S3" s="1"/>
      <c r="T3" s="1"/>
      <c r="W3" s="1"/>
      <c r="Y3" s="1"/>
      <c r="Z3" s="1"/>
      <c r="AA3" s="1"/>
      <c r="AB3" s="1"/>
      <c r="AC3" s="1"/>
      <c r="AD3" s="1"/>
    </row>
    <row r="4" spans="1:30" s="2" customFormat="1" ht="19.5" x14ac:dyDescent="0.4">
      <c r="B4" s="62" t="s">
        <v>2</v>
      </c>
      <c r="C4" s="63"/>
      <c r="D4" s="63"/>
      <c r="E4" s="63"/>
      <c r="F4" s="63"/>
      <c r="G4" s="63"/>
      <c r="H4" s="63"/>
      <c r="I4" s="63"/>
      <c r="J4" s="63"/>
      <c r="K4" s="64"/>
      <c r="O4" s="15" t="s">
        <v>1</v>
      </c>
      <c r="P4" s="15"/>
      <c r="Q4" s="13" t="s">
        <v>57</v>
      </c>
      <c r="R4" s="13"/>
      <c r="S4" s="13"/>
      <c r="T4" s="13"/>
      <c r="U4" s="13"/>
      <c r="V4" s="13"/>
    </row>
    <row r="5" spans="1:30" s="6" customFormat="1" ht="47.25" customHeight="1" x14ac:dyDescent="0.4">
      <c r="B5" s="155" t="s">
        <v>60</v>
      </c>
      <c r="C5" s="156" t="s">
        <v>1241</v>
      </c>
      <c r="D5" s="156" t="s">
        <v>61</v>
      </c>
      <c r="E5" s="157" t="s">
        <v>1210</v>
      </c>
      <c r="F5" s="157" t="s">
        <v>1212</v>
      </c>
      <c r="G5" s="158" t="s">
        <v>67</v>
      </c>
      <c r="H5" s="157" t="s">
        <v>66</v>
      </c>
      <c r="I5" s="158" t="s">
        <v>62</v>
      </c>
      <c r="J5" s="158" t="s">
        <v>63</v>
      </c>
      <c r="K5" s="159" t="s">
        <v>1211</v>
      </c>
      <c r="L5" s="6" t="s">
        <v>1276</v>
      </c>
      <c r="O5" s="16" t="s">
        <v>60</v>
      </c>
      <c r="P5" s="17" t="s">
        <v>61</v>
      </c>
      <c r="Q5" s="27" t="s">
        <v>62</v>
      </c>
      <c r="R5" s="27" t="s">
        <v>63</v>
      </c>
      <c r="S5" s="27" t="s">
        <v>64</v>
      </c>
      <c r="T5" s="31" t="s">
        <v>65</v>
      </c>
      <c r="U5" s="31" t="s">
        <v>67</v>
      </c>
      <c r="V5" s="32" t="s">
        <v>66</v>
      </c>
    </row>
    <row r="6" spans="1:30" ht="15" x14ac:dyDescent="0.25">
      <c r="A6" s="1"/>
      <c r="B6" s="219" t="s">
        <v>154</v>
      </c>
      <c r="C6" s="220"/>
      <c r="D6" s="220" t="s">
        <v>155</v>
      </c>
      <c r="E6" s="148">
        <f>VLOOKUP(B6,'NTX Wages Hr'!$A$4:$N$418,4,FALSE)</f>
        <v>300</v>
      </c>
      <c r="F6" s="148">
        <f>VLOOKUP(B6,'Occ Projections'!$B$4:$Q$201,10,FALSE)</f>
        <v>29</v>
      </c>
      <c r="G6" s="148">
        <f>VLOOKUP(B6,'Occ Projections'!$B$4:$Q$201,5,FALSE)</f>
        <v>66</v>
      </c>
      <c r="H6" s="217">
        <f>VLOOKUP($B6,'Occ Projections'!$B$4:$Q$304,6,FALSE)/100</f>
        <v>0.249057</v>
      </c>
      <c r="I6" s="127">
        <f>VLOOKUP($B6,'NTX Wages Hr'!$A$4:$N$418,6,FALSE)</f>
        <v>31.21</v>
      </c>
      <c r="J6" s="127">
        <f>VLOOKUP(B6,'NTX Wages Hr'!$A$4:$N$418,7,FALSE)</f>
        <v>52.42</v>
      </c>
      <c r="K6" s="218">
        <f>VLOOKUP(B6,'NTX Wages Hr'!$A$4:$N$418,9,FALSE)</f>
        <v>36.75</v>
      </c>
      <c r="L6" s="1" t="s">
        <v>1280</v>
      </c>
      <c r="O6" s="20" t="s">
        <v>82</v>
      </c>
      <c r="P6" s="21" t="s">
        <v>83</v>
      </c>
      <c r="Q6" s="26">
        <f>VLOOKUP(O6,'NTX Wages Hr'!$A$4:$L$418,6,FALSE)</f>
        <v>16.63</v>
      </c>
      <c r="R6" s="26">
        <f>VLOOKUP(O6,'NTX Wages Hr'!$A$4:$L$418,7,FALSE)</f>
        <v>51.81</v>
      </c>
      <c r="S6" s="26">
        <f>VLOOKUP(O6,'NTX Wages Hr'!$A$4:$L$418,9,FALSE)</f>
        <v>21.62</v>
      </c>
      <c r="T6" s="33">
        <f>VLOOKUP(O6,'NTX Wages Hr'!$A$4:$L$418,4,FALSE)</f>
        <v>2060</v>
      </c>
      <c r="U6" s="29">
        <f>VLOOKUP(O6,'Occ Projections'!$B$4:$P$201,5,FALSE)</f>
        <v>222</v>
      </c>
      <c r="V6" s="36">
        <f>VLOOKUP($O6,'Occ Projections'!$B$4:$P$201,6,FALSE)/100</f>
        <v>0.144625</v>
      </c>
      <c r="W6" s="1"/>
      <c r="Y6" s="1"/>
      <c r="Z6" s="1"/>
      <c r="AA6" s="1"/>
      <c r="AB6" s="1"/>
      <c r="AC6" s="1"/>
      <c r="AD6" s="1"/>
    </row>
    <row r="7" spans="1:30" x14ac:dyDescent="0.2">
      <c r="A7" s="1" t="s">
        <v>1282</v>
      </c>
      <c r="B7" s="154" t="s">
        <v>82</v>
      </c>
      <c r="C7" s="148"/>
      <c r="D7" s="148" t="s">
        <v>83</v>
      </c>
      <c r="E7" s="148">
        <f>VLOOKUP(B7,'NTX Wages Hr'!$A$4:$N$418,4,FALSE)</f>
        <v>2060</v>
      </c>
      <c r="F7" s="148">
        <f>VLOOKUP(B7,'Occ Projections'!$B$4:$Q$201,10,FALSE)</f>
        <v>157</v>
      </c>
      <c r="G7" s="148">
        <f>VLOOKUP(B7,'Occ Projections'!$B$4:$Q$201,5,FALSE)</f>
        <v>222</v>
      </c>
      <c r="H7" s="217">
        <f>VLOOKUP($B7,'Occ Projections'!$B$4:$Q$304,6,FALSE)/100</f>
        <v>0.144625</v>
      </c>
      <c r="I7" s="127">
        <f>VLOOKUP(B7,'NTX Wages Hr'!$A$4:$N$418,6,FALSE)</f>
        <v>16.63</v>
      </c>
      <c r="J7" s="127">
        <f>VLOOKUP(B7,'NTX Wages Hr'!$A$4:$N$418,7,FALSE)</f>
        <v>51.81</v>
      </c>
      <c r="K7" s="218">
        <f>VLOOKUP(B7,'NTX Wages Hr'!$A$4:$N$418,9,FALSE)</f>
        <v>21.62</v>
      </c>
      <c r="L7" s="1" t="s">
        <v>1280</v>
      </c>
      <c r="O7" s="20" t="s">
        <v>72</v>
      </c>
      <c r="P7" s="21" t="s">
        <v>73</v>
      </c>
      <c r="Q7" s="26">
        <f>VLOOKUP(O7,'NTX Wages Hr'!$A$4:$L$418,6,FALSE)</f>
        <v>27.22</v>
      </c>
      <c r="R7" s="26">
        <f>VLOOKUP(O7,'NTX Wages Hr'!$A$4:$L$418,7,FALSE)</f>
        <v>37.47</v>
      </c>
      <c r="S7" s="26">
        <f>VLOOKUP(O7,'NTX Wages Hr'!$A$4:$L$418,9,FALSE)</f>
        <v>29.05</v>
      </c>
      <c r="T7" s="33">
        <f>VLOOKUP(O7,'NTX Wages Hr'!$A$4:$L$418,4,FALSE)</f>
        <v>1740</v>
      </c>
      <c r="U7" s="29">
        <f>VLOOKUP(O7,'Occ Projections'!$B$4:$P$201,5,FALSE)</f>
        <v>138</v>
      </c>
      <c r="V7" s="36">
        <f>VLOOKUP($O7,'Occ Projections'!$B$4:$P$201,6,FALSE)/100</f>
        <v>7.2214E-2</v>
      </c>
      <c r="W7" s="1"/>
      <c r="Y7" s="1"/>
      <c r="Z7" s="1"/>
      <c r="AA7" s="1"/>
      <c r="AB7" s="1"/>
      <c r="AC7" s="1"/>
      <c r="AD7" s="1"/>
    </row>
    <row r="8" spans="1:30" ht="15" x14ac:dyDescent="0.25">
      <c r="A8" s="1"/>
      <c r="B8" s="219" t="s">
        <v>176</v>
      </c>
      <c r="C8" s="220" t="s">
        <v>1121</v>
      </c>
      <c r="D8" s="220" t="s">
        <v>1122</v>
      </c>
      <c r="E8" s="148">
        <f>VLOOKUP($B8,'NTX Wages Hr'!$A$4:$N$418,4,FALSE)</f>
        <v>170</v>
      </c>
      <c r="F8" s="148">
        <f>VLOOKUP($C8,'Occ Projections'!$B$4:$Q$201,10,FALSE)</f>
        <v>39</v>
      </c>
      <c r="G8" s="148">
        <f>VLOOKUP($C8,'Occ Projections'!$B$4:$Q$201,5,FALSE)</f>
        <v>23</v>
      </c>
      <c r="H8" s="148">
        <f>VLOOKUP($C8,'Occ Projections'!$B$4:$Q$201,6,FALSE)</f>
        <v>4.5545</v>
      </c>
      <c r="I8" s="148">
        <f>VLOOKUP(B8,'NTX Wages Hr'!$A$4:$N$418,6,FALSE)</f>
        <v>18.57</v>
      </c>
      <c r="J8" s="127">
        <f>VLOOKUP(B8,'NTX Wages Hr'!$A$4:$N$418,7,FALSE)</f>
        <v>53.75</v>
      </c>
      <c r="K8" s="218">
        <f>VLOOKUP(B8,'NTX Wages Hr'!$A$4:$N$418,9,FALSE)</f>
        <v>23.25</v>
      </c>
      <c r="L8" s="1" t="s">
        <v>1280</v>
      </c>
      <c r="O8" s="20" t="s">
        <v>86</v>
      </c>
      <c r="P8" s="21" t="s">
        <v>87</v>
      </c>
      <c r="Q8" s="26">
        <f>VLOOKUP(O8,'NTX Wages Hr'!$A$4:$L$418,6,FALSE)</f>
        <v>17.22</v>
      </c>
      <c r="R8" s="26">
        <f>VLOOKUP(O8,'NTX Wages Hr'!$A$4:$L$418,7,FALSE)</f>
        <v>23.55</v>
      </c>
      <c r="S8" s="26">
        <f>VLOOKUP(O8,'NTX Wages Hr'!$A$4:$L$418,9,FALSE)</f>
        <v>18.11</v>
      </c>
      <c r="T8" s="33">
        <f>VLOOKUP(O8,'NTX Wages Hr'!$A$4:$L$418,4,FALSE)</f>
        <v>1120</v>
      </c>
      <c r="U8" s="29">
        <f>VLOOKUP(O8,'Occ Projections'!$B$4:$P$201,5,FALSE)</f>
        <v>57</v>
      </c>
      <c r="V8" s="36">
        <f>VLOOKUP($O8,'Occ Projections'!$B$4:$P$201,6,FALSE)/100</f>
        <v>3.6868999999999999E-2</v>
      </c>
      <c r="W8" s="1"/>
      <c r="Y8" s="1"/>
      <c r="Z8" s="1"/>
      <c r="AA8" s="1"/>
      <c r="AB8" s="1"/>
      <c r="AC8" s="1"/>
      <c r="AD8" s="1"/>
    </row>
    <row r="9" spans="1:30" ht="18.75" x14ac:dyDescent="0.4">
      <c r="A9" s="1"/>
      <c r="B9" s="219" t="s">
        <v>192</v>
      </c>
      <c r="C9" s="220"/>
      <c r="D9" s="220" t="s">
        <v>193</v>
      </c>
      <c r="E9" s="148">
        <f>VLOOKUP(B9,'NTX Wages Hr'!$A$4:$N$418,4,FALSE)</f>
        <v>510</v>
      </c>
      <c r="F9" s="148">
        <f>VLOOKUP(B9,'Occ Projections'!$B$4:$Q$201,10,FALSE)</f>
        <v>55</v>
      </c>
      <c r="G9" s="148">
        <f>VLOOKUP(B9,'Occ Projections'!$B$4:$Q$201,5,FALSE)</f>
        <v>56</v>
      </c>
      <c r="H9" s="217">
        <f>VLOOKUP($B9,'Occ Projections'!$B$4:$Q$304,6,FALSE)/100</f>
        <v>0.104673</v>
      </c>
      <c r="I9" s="127">
        <f>VLOOKUP(B9,'NTX Wages Hr'!$A$4:$N$418,6,FALSE)</f>
        <v>22.65</v>
      </c>
      <c r="J9" s="127">
        <f>VLOOKUP(B9,'NTX Wages Hr'!$A$4:$N$418,7,FALSE)</f>
        <v>42.04</v>
      </c>
      <c r="K9" s="218">
        <f>VLOOKUP(B9,'NTX Wages Hr'!$A$4:$N$418,9,FALSE)</f>
        <v>24</v>
      </c>
      <c r="L9" s="1" t="s">
        <v>1280</v>
      </c>
      <c r="N9" s="184" t="s">
        <v>1283</v>
      </c>
      <c r="O9" s="18" t="s">
        <v>482</v>
      </c>
      <c r="P9" s="19" t="s">
        <v>1195</v>
      </c>
      <c r="Q9" s="26">
        <f>VLOOKUP(O9,'NTX Wages Hr'!$A$4:$L$418,6,FALSE)</f>
        <v>10.89</v>
      </c>
      <c r="R9" s="26">
        <f>VLOOKUP(O9,'NTX Wages Hr'!$A$4:$L$418,7,FALSE)</f>
        <v>14.49</v>
      </c>
      <c r="S9" s="26">
        <f>VLOOKUP(O9,'NTX Wages Hr'!$A$4:$L$418,9,FALSE)</f>
        <v>11.39</v>
      </c>
      <c r="T9" s="33">
        <f>VLOOKUP(O9,'NTX Wages Hr'!$A$4:$L$418,4,FALSE)</f>
        <v>820</v>
      </c>
      <c r="U9" s="29" t="e">
        <f>VLOOKUP(O9,'Occ Projections'!$B$4:$P$201,5,FALSE)</f>
        <v>#N/A</v>
      </c>
      <c r="V9" s="36" t="e">
        <f>VLOOKUP($O9,'Occ Projections'!$B$4:$P$201,6,FALSE)/100</f>
        <v>#N/A</v>
      </c>
      <c r="W9" s="1"/>
      <c r="Y9" s="1"/>
      <c r="Z9" s="1"/>
      <c r="AA9" s="1"/>
      <c r="AB9" s="1"/>
      <c r="AC9" s="1"/>
      <c r="AD9" s="1"/>
    </row>
    <row r="10" spans="1:30" ht="18.75" x14ac:dyDescent="0.4">
      <c r="A10" s="1"/>
      <c r="B10" s="219" t="s">
        <v>968</v>
      </c>
      <c r="C10" s="220" t="s">
        <v>224</v>
      </c>
      <c r="D10" s="220" t="s">
        <v>969</v>
      </c>
      <c r="E10" s="148">
        <f>VLOOKUP(C10,'NTX Wages Hr'!$A$4:$N$418,4,FALSE)</f>
        <v>100</v>
      </c>
      <c r="F10" s="148">
        <f>VLOOKUP(B10,'Occ Projections'!$B$4:$Q$201,10,FALSE)</f>
        <v>59</v>
      </c>
      <c r="G10" s="148">
        <f>VLOOKUP(B10,'Occ Projections'!$B$4:$Q$201,5,FALSE)</f>
        <v>140</v>
      </c>
      <c r="H10" s="217">
        <f>VLOOKUP($B10,'Occ Projections'!$B$4:$Q$304,6,FALSE)/100</f>
        <v>0.251799</v>
      </c>
      <c r="I10" s="127">
        <f>VLOOKUP($C10,'NTX Wages Hr'!$A$4:$N$418,6,FALSE)</f>
        <v>30.63</v>
      </c>
      <c r="J10" s="127">
        <f>VLOOKUP($C10,'NTX Wages Hr'!$A$4:$N$418,7,FALSE)</f>
        <v>52.68</v>
      </c>
      <c r="K10" s="218">
        <f>VLOOKUP($C10,'NTX Wages Hr'!$A$4:$N$418,9,FALSE)</f>
        <v>36.74</v>
      </c>
      <c r="L10" s="1" t="s">
        <v>1280</v>
      </c>
      <c r="N10" s="184" t="s">
        <v>1283</v>
      </c>
      <c r="O10" s="18" t="s">
        <v>80</v>
      </c>
      <c r="P10" s="19" t="s">
        <v>81</v>
      </c>
      <c r="Q10" s="26">
        <f>VLOOKUP(O10,'NTX Wages Hr'!$A$4:$L$418,6,FALSE)</f>
        <v>9.69</v>
      </c>
      <c r="R10" s="26">
        <f>VLOOKUP(O10,'NTX Wages Hr'!$A$4:$L$418,7,FALSE)</f>
        <v>13.55</v>
      </c>
      <c r="S10" s="26">
        <f>VLOOKUP(O10,'NTX Wages Hr'!$A$4:$L$418,9,FALSE)</f>
        <v>10.89</v>
      </c>
      <c r="T10" s="33">
        <f>VLOOKUP(O10,'NTX Wages Hr'!$A$4:$L$418,4,FALSE)</f>
        <v>790</v>
      </c>
      <c r="U10" s="29" t="e">
        <f>VLOOKUP(O10,'Occ Projections'!$B$4:$P$201,5,FALSE)</f>
        <v>#N/A</v>
      </c>
      <c r="V10" s="36" t="e">
        <f>VLOOKUP($O10,'Occ Projections'!$B$4:$P$201,6,FALSE)/100</f>
        <v>#N/A</v>
      </c>
      <c r="W10" s="1"/>
      <c r="Y10" s="1"/>
      <c r="Z10" s="1"/>
      <c r="AA10" s="1"/>
      <c r="AB10" s="1"/>
      <c r="AC10" s="1"/>
      <c r="AD10" s="1"/>
    </row>
    <row r="11" spans="1:30" ht="18.75" x14ac:dyDescent="0.4">
      <c r="A11" s="1"/>
      <c r="B11" s="219" t="s">
        <v>352</v>
      </c>
      <c r="C11" s="220"/>
      <c r="D11" s="220" t="s">
        <v>353</v>
      </c>
      <c r="E11" s="148">
        <f>VLOOKUP(B11,'NTX Wages Hr'!$A$4:$N$418,4,FALSE)</f>
        <v>740</v>
      </c>
      <c r="F11" s="148">
        <f>VLOOKUP(B11,'Occ Projections'!$B$4:$Q$201,10,FALSE)</f>
        <v>56</v>
      </c>
      <c r="G11" s="148">
        <f>VLOOKUP(B11,'Occ Projections'!$B$4:$Q$201,5,FALSE)</f>
        <v>28</v>
      </c>
      <c r="H11" s="217">
        <f>VLOOKUP($B11,'Occ Projections'!$B$4:$Q$304,6,FALSE)/100</f>
        <v>3.6601000000000002E-2</v>
      </c>
      <c r="I11" s="127">
        <f>VLOOKUP(B11,'NTX Wages Annual'!$A$4:$N$418,6,FALSE)</f>
        <v>43954</v>
      </c>
      <c r="J11" s="127">
        <f>VLOOKUP(B11,'NTX Wages Annual'!$A$4:$N$418,7,FALSE)</f>
        <v>61233</v>
      </c>
      <c r="K11" s="218">
        <f>VLOOKUP(B11,'NTX Wages Annual'!$A$4:$N$418,9,FALSE)</f>
        <v>48568</v>
      </c>
      <c r="L11" s="1" t="s">
        <v>1280</v>
      </c>
      <c r="N11" s="184"/>
      <c r="O11" s="20" t="s">
        <v>555</v>
      </c>
      <c r="P11" s="21" t="s">
        <v>1196</v>
      </c>
      <c r="Q11" s="26">
        <f>VLOOKUP(O11,'NTX Wages Hr'!$A$4:$L$418,6,FALSE)</f>
        <v>8.9</v>
      </c>
      <c r="R11" s="26">
        <f>VLOOKUP(O11,'NTX Wages Hr'!$A$4:$L$418,7,FALSE)</f>
        <v>12.33</v>
      </c>
      <c r="S11" s="26">
        <f>VLOOKUP(O11,'NTX Wages Hr'!$A$4:$L$418,9,FALSE)</f>
        <v>9.1</v>
      </c>
      <c r="T11" s="33">
        <f>VLOOKUP(O11,'NTX Wages Hr'!$A$4:$L$418,4,FALSE)</f>
        <v>340</v>
      </c>
      <c r="U11" s="29">
        <f>VLOOKUP(O11,'Occ Projections'!$B$4:$P$201,5,FALSE)</f>
        <v>108</v>
      </c>
      <c r="V11" s="36">
        <f>VLOOKUP($O11,'Occ Projections'!$B$4:$P$201,6,FALSE)/100</f>
        <v>0.146143</v>
      </c>
      <c r="W11" s="1"/>
      <c r="Y11" s="1"/>
      <c r="Z11" s="1"/>
      <c r="AA11" s="1"/>
      <c r="AB11" s="1"/>
      <c r="AC11" s="1"/>
      <c r="AD11" s="1"/>
    </row>
    <row r="12" spans="1:30" ht="18.75" x14ac:dyDescent="0.4">
      <c r="A12" s="1"/>
      <c r="B12" s="219" t="s">
        <v>368</v>
      </c>
      <c r="C12" s="220"/>
      <c r="D12" s="220" t="s">
        <v>369</v>
      </c>
      <c r="E12" s="148">
        <f>VLOOKUP(B12,'NTX Wages Hr'!$A$4:$N$418,4,FALSE)</f>
        <v>810</v>
      </c>
      <c r="F12" s="148">
        <f>VLOOKUP(B12,'Occ Projections'!$B$4:$Q$201,10,FALSE)</f>
        <v>130</v>
      </c>
      <c r="G12" s="148">
        <f>VLOOKUP(B12,'Occ Projections'!$B$4:$Q$201,5,FALSE)</f>
        <v>85</v>
      </c>
      <c r="H12" s="217">
        <f>VLOOKUP($B12,'Occ Projections'!$B$4:$Q$304,6,FALSE)/100</f>
        <v>8.2444000000000003E-2</v>
      </c>
      <c r="I12" s="127">
        <f>VLOOKUP(B12,'NTX Wages Hr'!$A$4:$N$418,6,FALSE)</f>
        <v>9.09</v>
      </c>
      <c r="J12" s="127">
        <f>VLOOKUP(B12,'NTX Wages Hr'!$A$4:$N$418,7,FALSE)</f>
        <v>15.14</v>
      </c>
      <c r="K12" s="218">
        <f>VLOOKUP(B12,'NTX Wages Hr'!$A$4:$N$418,9,FALSE)</f>
        <v>8.9</v>
      </c>
      <c r="L12" s="1" t="s">
        <v>1280</v>
      </c>
      <c r="N12" s="184"/>
      <c r="O12" s="20" t="s">
        <v>88</v>
      </c>
      <c r="P12" s="21" t="s">
        <v>89</v>
      </c>
      <c r="Q12" s="26">
        <f>VLOOKUP(O12,'NTX Wages Hr'!$A$4:$L$418,6,FALSE)</f>
        <v>7.92</v>
      </c>
      <c r="R12" s="26">
        <f>VLOOKUP(O12,'NTX Wages Hr'!$A$4:$L$418,7,FALSE)</f>
        <v>11.93</v>
      </c>
      <c r="S12" s="26">
        <f>VLOOKUP(O12,'NTX Wages Hr'!$A$4:$L$418,9,FALSE)</f>
        <v>8.0299999999999994</v>
      </c>
      <c r="T12" s="33">
        <f>VLOOKUP(O12,'NTX Wages Hr'!$A$4:$L$418,4,FALSE)</f>
        <v>1120</v>
      </c>
      <c r="U12" s="29">
        <f>VLOOKUP(O12,'Occ Projections'!$B$4:$P$201,5,FALSE)</f>
        <v>152</v>
      </c>
      <c r="V12" s="36">
        <f>VLOOKUP($O12,'Occ Projections'!$B$4:$P$201,6,FALSE)/100</f>
        <v>0.13780599999999998</v>
      </c>
      <c r="W12" s="1"/>
      <c r="Y12" s="1"/>
      <c r="Z12" s="1"/>
      <c r="AA12" s="1"/>
      <c r="AB12" s="1"/>
      <c r="AC12" s="1"/>
      <c r="AD12" s="1"/>
    </row>
    <row r="13" spans="1:30" ht="18.75" x14ac:dyDescent="0.4">
      <c r="A13" s="1"/>
      <c r="B13" s="219" t="s">
        <v>380</v>
      </c>
      <c r="C13" s="220"/>
      <c r="D13" s="220" t="s">
        <v>381</v>
      </c>
      <c r="E13" s="148">
        <f>VLOOKUP(B13,'NTX Wages Hr'!$A$4:$N$418,4,FALSE)</f>
        <v>870</v>
      </c>
      <c r="F13" s="148">
        <f>VLOOKUP(B13,'Occ Projections'!$B$4:$Q$201,10,FALSE)</f>
        <v>85</v>
      </c>
      <c r="G13" s="148">
        <f>VLOOKUP(B13,'Occ Projections'!$B$4:$Q$201,5,FALSE)</f>
        <v>40</v>
      </c>
      <c r="H13" s="217">
        <f>VLOOKUP($B13,'Occ Projections'!$B$4:$Q$304,6,FALSE)/100</f>
        <v>4.6189000000000001E-2</v>
      </c>
      <c r="I13" s="127">
        <f>VLOOKUP(B13,'NTX Wages Annual'!$A$4:$N$418,6,FALSE)/40/52</f>
        <v>8.5456730769230766</v>
      </c>
      <c r="J13" s="127">
        <f>VLOOKUP(B13,'NTX Wages Annual'!$A$4:$N$418,7,FALSE)/40/52</f>
        <v>11.576442307692307</v>
      </c>
      <c r="K13" s="218">
        <f>VLOOKUP(B13,'NTX Wages Annual'!$A$4:$N$418,9,FALSE)/40/52</f>
        <v>8.7153846153846146</v>
      </c>
      <c r="L13" s="1" t="s">
        <v>1280</v>
      </c>
      <c r="N13" s="184"/>
      <c r="O13" s="20" t="s">
        <v>92</v>
      </c>
      <c r="P13" s="21" t="s">
        <v>93</v>
      </c>
      <c r="Q13" s="26">
        <f>VLOOKUP(O13,'NTX Wages Hr'!$A$4:$L$418,6,FALSE)</f>
        <v>9.49</v>
      </c>
      <c r="R13" s="26">
        <f>VLOOKUP(O13,'NTX Wages Hr'!$A$4:$L$418,7,FALSE)</f>
        <v>13.49</v>
      </c>
      <c r="S13" s="26">
        <f>VLOOKUP(O13,'NTX Wages Hr'!$A$4:$L$418,9,FALSE)</f>
        <v>10.39</v>
      </c>
      <c r="T13" s="33">
        <f>VLOOKUP(O13,'NTX Wages Hr'!$A$4:$L$418,4,FALSE)</f>
        <v>1230</v>
      </c>
      <c r="U13" s="29">
        <f>VLOOKUP(O13,'Occ Projections'!$B$4:$P$201,5,FALSE)</f>
        <v>203</v>
      </c>
      <c r="V13" s="36">
        <f>VLOOKUP($O13,'Occ Projections'!$B$4:$P$201,6,FALSE)/100</f>
        <v>0.124616</v>
      </c>
      <c r="W13" s="1"/>
      <c r="Y13" s="1"/>
      <c r="Z13" s="1"/>
      <c r="AA13" s="1"/>
      <c r="AB13" s="1"/>
      <c r="AC13" s="1"/>
      <c r="AD13" s="1"/>
    </row>
    <row r="14" spans="1:30" ht="18.75" x14ac:dyDescent="0.4">
      <c r="A14" s="1" t="s">
        <v>1282</v>
      </c>
      <c r="B14" s="154" t="s">
        <v>72</v>
      </c>
      <c r="C14" s="148"/>
      <c r="D14" s="148" t="s">
        <v>73</v>
      </c>
      <c r="E14" s="148">
        <f>VLOOKUP(B14,'NTX Wages Hr'!$A$4:$N$418,4,FALSE)</f>
        <v>1740</v>
      </c>
      <c r="F14" s="148">
        <f>VLOOKUP(B14,'Occ Projections'!$B$4:$Q$201,10,FALSE)</f>
        <v>117</v>
      </c>
      <c r="G14" s="148">
        <f>VLOOKUP(B14,'Occ Projections'!$B$4:$Q$201,5,FALSE)</f>
        <v>138</v>
      </c>
      <c r="H14" s="217">
        <f>VLOOKUP($B14,'Occ Projections'!$B$4:$Q$304,6,FALSE)/100</f>
        <v>7.2214E-2</v>
      </c>
      <c r="I14" s="127">
        <f>VLOOKUP(B14,'NTX Wages Hr'!$A$4:$N$418,6,FALSE)</f>
        <v>27.22</v>
      </c>
      <c r="J14" s="127">
        <f>VLOOKUP(B14,'NTX Wages Hr'!$A$4:$N$418,7,FALSE)</f>
        <v>37.47</v>
      </c>
      <c r="K14" s="218">
        <f>VLOOKUP(B14,'NTX Wages Hr'!$A$4:$N$418,9,FALSE)</f>
        <v>29.05</v>
      </c>
      <c r="L14" s="1" t="s">
        <v>1280</v>
      </c>
      <c r="N14" s="184" t="s">
        <v>1283</v>
      </c>
      <c r="O14" s="18" t="s">
        <v>68</v>
      </c>
      <c r="P14" s="19" t="s">
        <v>69</v>
      </c>
      <c r="Q14" s="26" t="e">
        <f>VLOOKUP(O14,'NTX Wages Hr'!$A$4:$L$418,6,FALSE)</f>
        <v>#N/A</v>
      </c>
      <c r="R14" s="26" t="e">
        <f>VLOOKUP(O14,'NTX Wages Hr'!$A$4:$L$418,7,FALSE)</f>
        <v>#N/A</v>
      </c>
      <c r="S14" s="26" t="e">
        <f>VLOOKUP(O14,'NTX Wages Hr'!$A$4:$L$418,9,FALSE)</f>
        <v>#N/A</v>
      </c>
      <c r="T14" s="33" t="e">
        <f>VLOOKUP(O14,'NTX Wages Hr'!$A$4:$L$418,4,FALSE)</f>
        <v>#N/A</v>
      </c>
      <c r="U14" s="29" t="e">
        <f>VLOOKUP(O14,'Occ Projections'!$B$4:$P$201,5,FALSE)</f>
        <v>#N/A</v>
      </c>
      <c r="V14" s="36" t="e">
        <f>VLOOKUP($O14,'Occ Projections'!$B$4:$P$201,6,FALSE)/100</f>
        <v>#N/A</v>
      </c>
      <c r="W14" s="1"/>
      <c r="Y14" s="1"/>
      <c r="Z14" s="1"/>
      <c r="AA14" s="1"/>
      <c r="AB14" s="1"/>
      <c r="AC14" s="1"/>
      <c r="AD14" s="1"/>
    </row>
    <row r="15" spans="1:30" ht="15" x14ac:dyDescent="0.25">
      <c r="A15" s="1"/>
      <c r="B15" s="219" t="s">
        <v>432</v>
      </c>
      <c r="C15" s="220"/>
      <c r="D15" s="220" t="s">
        <v>433</v>
      </c>
      <c r="E15" s="148">
        <f>VLOOKUP(B15,'NTX Wages Hr'!$A$4:$N$418,4,FALSE)</f>
        <v>190</v>
      </c>
      <c r="F15" s="148">
        <f>VLOOKUP(B15,'Occ Projections'!$B$4:$Q$201,10,FALSE)</f>
        <v>23</v>
      </c>
      <c r="G15" s="148">
        <f>VLOOKUP(B15,'Occ Projections'!$B$4:$Q$201,5,FALSE)</f>
        <v>105</v>
      </c>
      <c r="H15" s="217">
        <f>VLOOKUP($B15,'Occ Projections'!$B$4:$Q$304,6,FALSE)/100</f>
        <v>0.51980199999999999</v>
      </c>
      <c r="I15" s="127">
        <f>VLOOKUP(B15,'NTX Wages Hr'!$A$4:$N$418,6,FALSE)</f>
        <v>46.67</v>
      </c>
      <c r="J15" s="127">
        <f>VLOOKUP(B15,'NTX Wages Hr'!$A$4:$N$418,7,FALSE)</f>
        <v>67.12</v>
      </c>
      <c r="K15" s="218">
        <f>VLOOKUP(B15,'NTX Wages Hr'!$A$4:$N$418,9,FALSE)</f>
        <v>48.97</v>
      </c>
      <c r="L15" s="1" t="s">
        <v>1280</v>
      </c>
      <c r="O15" s="20" t="s">
        <v>84</v>
      </c>
      <c r="P15" s="21" t="s">
        <v>85</v>
      </c>
      <c r="Q15" s="26">
        <f>VLOOKUP(O15,'NTX Wages Hr'!$A$4:$L$418,6,FALSE)</f>
        <v>9.2100000000000009</v>
      </c>
      <c r="R15" s="26">
        <f>VLOOKUP(O15,'NTX Wages Hr'!$A$4:$L$418,7,FALSE)</f>
        <v>15.61</v>
      </c>
      <c r="S15" s="26">
        <f>VLOOKUP(O15,'NTX Wages Hr'!$A$4:$L$418,9,FALSE)</f>
        <v>10.17</v>
      </c>
      <c r="T15" s="33">
        <f>VLOOKUP(O15,'NTX Wages Hr'!$A$4:$L$418,4,FALSE)</f>
        <v>2270</v>
      </c>
      <c r="U15" s="29">
        <f>VLOOKUP(O15,'Occ Projections'!$B$4:$P$201,5,FALSE)</f>
        <v>265</v>
      </c>
      <c r="V15" s="36">
        <f>VLOOKUP($O15,'Occ Projections'!$B$4:$P$201,6,FALSE)/100</f>
        <v>9.9399999999999988E-2</v>
      </c>
      <c r="W15" s="1"/>
      <c r="Y15" s="1"/>
      <c r="Z15" s="1"/>
      <c r="AA15" s="1"/>
      <c r="AB15" s="1"/>
      <c r="AC15" s="1"/>
      <c r="AD15" s="1"/>
    </row>
    <row r="16" spans="1:30" x14ac:dyDescent="0.2">
      <c r="A16" s="1" t="s">
        <v>1282</v>
      </c>
      <c r="B16" s="154" t="s">
        <v>86</v>
      </c>
      <c r="C16" s="148"/>
      <c r="D16" s="148" t="s">
        <v>87</v>
      </c>
      <c r="E16" s="148">
        <f>VLOOKUP(B16,'NTX Wages Hr'!$A$4:$N$418,4,FALSE)</f>
        <v>1120</v>
      </c>
      <c r="F16" s="148">
        <f>VLOOKUP(B16,'Occ Projections'!$B$4:$Q$201,10,FALSE)</f>
        <v>125</v>
      </c>
      <c r="G16" s="148">
        <f>VLOOKUP(B16,'Occ Projections'!$B$4:$Q$201,5,FALSE)</f>
        <v>57</v>
      </c>
      <c r="H16" s="217">
        <f>VLOOKUP($B16,'Occ Projections'!$B$4:$Q$304,6,FALSE)/100</f>
        <v>3.6868999999999999E-2</v>
      </c>
      <c r="I16" s="127">
        <f>VLOOKUP(B16,'NTX Wages Hr'!$A$4:$N$418,6,FALSE)</f>
        <v>17.22</v>
      </c>
      <c r="J16" s="127">
        <f>VLOOKUP(B16,'NTX Wages Hr'!$A$4:$N$418,7,FALSE)</f>
        <v>23.55</v>
      </c>
      <c r="K16" s="218">
        <f>VLOOKUP(B16,'NTX Wages Hr'!$A$4:$N$418,9,FALSE)</f>
        <v>18.11</v>
      </c>
      <c r="L16" s="1" t="s">
        <v>1280</v>
      </c>
      <c r="O16" s="20" t="s">
        <v>70</v>
      </c>
      <c r="P16" s="21" t="s">
        <v>71</v>
      </c>
      <c r="Q16" s="26">
        <f>VLOOKUP(O16,'NTX Wages Hr'!$A$4:$L$418,6,FALSE)</f>
        <v>11.53</v>
      </c>
      <c r="R16" s="26">
        <f>VLOOKUP(O16,'NTX Wages Hr'!$A$4:$L$418,7,FALSE)</f>
        <v>17.809999999999999</v>
      </c>
      <c r="S16" s="26">
        <f>VLOOKUP(O16,'NTX Wages Hr'!$A$4:$L$418,9,FALSE)</f>
        <v>12.6</v>
      </c>
      <c r="T16" s="33">
        <f>VLOOKUP(O16,'NTX Wages Hr'!$A$4:$L$418,4,FALSE)</f>
        <v>1120</v>
      </c>
      <c r="U16" s="29" t="e">
        <f>VLOOKUP(O16,'Occ Projections'!$B$4:$P$201,5,FALSE)</f>
        <v>#N/A</v>
      </c>
      <c r="V16" s="36" t="e">
        <f>VLOOKUP($O16,'Occ Projections'!$B$4:$P$201,6,FALSE)/100</f>
        <v>#N/A</v>
      </c>
      <c r="W16" s="1"/>
      <c r="Y16" s="1"/>
      <c r="Z16" s="1"/>
      <c r="AA16" s="1"/>
      <c r="AB16" s="1"/>
      <c r="AC16" s="1"/>
      <c r="AD16" s="1"/>
    </row>
    <row r="17" spans="1:30" ht="15" x14ac:dyDescent="0.25">
      <c r="A17" s="1"/>
      <c r="B17" s="219" t="s">
        <v>521</v>
      </c>
      <c r="C17" s="220"/>
      <c r="D17" s="220" t="s">
        <v>522</v>
      </c>
      <c r="E17" s="148">
        <f>VLOOKUP(B17,'NTX Wages Hr'!$A$4:$N$418,4,FALSE)</f>
        <v>730</v>
      </c>
      <c r="F17" s="148">
        <f>VLOOKUP(B17,'Occ Projections'!$B$4:$Q$201,10,FALSE)</f>
        <v>95</v>
      </c>
      <c r="G17" s="148">
        <f>VLOOKUP(B17,'Occ Projections'!$B$4:$Q$201,5,FALSE)</f>
        <v>45</v>
      </c>
      <c r="H17" s="217">
        <f>VLOOKUP($B17,'Occ Projections'!$B$4:$Q$304,6,FALSE)/100</f>
        <v>4.6344000000000003E-2</v>
      </c>
      <c r="I17" s="127">
        <f>VLOOKUP(B17,'NTX Wages Hr'!$A$4:$N$418,6,FALSE)</f>
        <v>17.21</v>
      </c>
      <c r="J17" s="127">
        <f>VLOOKUP(B17,'NTX Wages Hr'!$A$4:$N$418,7,FALSE)</f>
        <v>20.25</v>
      </c>
      <c r="K17" s="218">
        <f>VLOOKUP(B17,'NTX Wages Hr'!$A$4:$N$418,9,FALSE)</f>
        <v>18</v>
      </c>
      <c r="L17" s="1" t="s">
        <v>1280</v>
      </c>
      <c r="O17" s="20" t="s">
        <v>94</v>
      </c>
      <c r="P17" s="21" t="s">
        <v>95</v>
      </c>
      <c r="Q17" s="26">
        <f>VLOOKUP(O17,'NTX Wages Hr'!$A$4:$L$418,6,FALSE)</f>
        <v>12.08</v>
      </c>
      <c r="R17" s="26">
        <f>VLOOKUP(O17,'NTX Wages Hr'!$A$4:$L$418,7,FALSE)</f>
        <v>18.170000000000002</v>
      </c>
      <c r="S17" s="26">
        <f>VLOOKUP(O17,'NTX Wages Hr'!$A$4:$L$418,9,FALSE)</f>
        <v>13.69</v>
      </c>
      <c r="T17" s="33">
        <f>VLOOKUP(O17,'NTX Wages Hr'!$A$4:$L$418,4,FALSE)</f>
        <v>340</v>
      </c>
      <c r="U17" s="29" t="e">
        <f>VLOOKUP(O17,'Occ Projections'!$B$4:$P$201,5,FALSE)</f>
        <v>#N/A</v>
      </c>
      <c r="V17" s="36" t="e">
        <f>VLOOKUP($O17,'Occ Projections'!$B$4:$P$201,6,FALSE)/100</f>
        <v>#N/A</v>
      </c>
      <c r="W17" s="1"/>
      <c r="Y17" s="1"/>
      <c r="Z17" s="1"/>
      <c r="AA17" s="1"/>
      <c r="AB17" s="1"/>
      <c r="AC17" s="1"/>
      <c r="AD17" s="1"/>
    </row>
    <row r="18" spans="1:30" x14ac:dyDescent="0.2">
      <c r="A18" s="1" t="s">
        <v>1282</v>
      </c>
      <c r="B18" s="154" t="s">
        <v>555</v>
      </c>
      <c r="C18" s="148"/>
      <c r="D18" s="148" t="s">
        <v>556</v>
      </c>
      <c r="E18" s="148">
        <f>VLOOKUP(B18,'NTX Wages Hr'!$A$4:$N$418,4,FALSE)</f>
        <v>340</v>
      </c>
      <c r="F18" s="148">
        <f>VLOOKUP(B18,'Occ Projections'!$B$4:$Q$201,10,FALSE)</f>
        <v>146</v>
      </c>
      <c r="G18" s="148">
        <f>VLOOKUP(B18,'Occ Projections'!$B$4:$Q$201,5,FALSE)</f>
        <v>108</v>
      </c>
      <c r="H18" s="217">
        <f>VLOOKUP($B18,'Occ Projections'!$B$4:$Q$304,6,FALSE)/100</f>
        <v>0.146143</v>
      </c>
      <c r="I18" s="127">
        <f>VLOOKUP(B18,'NTX Wages Hr'!$A$4:$N$418,6,FALSE)</f>
        <v>8.9</v>
      </c>
      <c r="J18" s="127">
        <f>VLOOKUP(B18,'NTX Wages Hr'!$A$4:$N$418,7,FALSE)</f>
        <v>12.33</v>
      </c>
      <c r="K18" s="218">
        <f>VLOOKUP(B18,'NTX Wages Hr'!$A$4:$N$418,9,FALSE)</f>
        <v>9.1</v>
      </c>
      <c r="L18" s="1" t="s">
        <v>1280</v>
      </c>
      <c r="O18" s="20" t="s">
        <v>74</v>
      </c>
      <c r="P18" s="21" t="s">
        <v>75</v>
      </c>
      <c r="Q18" s="26">
        <f>VLOOKUP(O18,'NTX Wages Hr'!$A$4:$L$418,6,FALSE)</f>
        <v>11.92</v>
      </c>
      <c r="R18" s="26">
        <f>VLOOKUP(O18,'NTX Wages Hr'!$A$4:$L$418,7,FALSE)</f>
        <v>16.84</v>
      </c>
      <c r="S18" s="26">
        <f>VLOOKUP(O18,'NTX Wages Hr'!$A$4:$L$418,9,FALSE)</f>
        <v>13.43</v>
      </c>
      <c r="T18" s="33">
        <f>VLOOKUP(O18,'NTX Wages Hr'!$A$4:$L$418,4,FALSE)</f>
        <v>520</v>
      </c>
      <c r="U18" s="29" t="e">
        <f>VLOOKUP(O18,'Occ Projections'!$B$4:$P$201,5,FALSE)</f>
        <v>#N/A</v>
      </c>
      <c r="V18" s="36" t="e">
        <f>VLOOKUP($O18,'Occ Projections'!$B$4:$P$201,6,FALSE)/100</f>
        <v>#N/A</v>
      </c>
      <c r="W18" s="1"/>
      <c r="Y18" s="1"/>
      <c r="Z18" s="1"/>
      <c r="AA18" s="1"/>
      <c r="AB18" s="1"/>
      <c r="AC18" s="1"/>
      <c r="AD18" s="1"/>
    </row>
    <row r="19" spans="1:30" ht="15" x14ac:dyDescent="0.25">
      <c r="A19" s="1"/>
      <c r="B19" s="219" t="s">
        <v>559</v>
      </c>
      <c r="C19" s="220"/>
      <c r="D19" s="220" t="s">
        <v>1067</v>
      </c>
      <c r="E19" s="148">
        <f>VLOOKUP(B19,'NTX Wages Hr'!$A$4:$N$418,4,FALSE)</f>
        <v>2580</v>
      </c>
      <c r="F19" s="148">
        <f>VLOOKUP(B19,'Occ Projections'!$B$4:$Q$201,10,FALSE)</f>
        <v>672</v>
      </c>
      <c r="G19" s="148">
        <f>VLOOKUP(B19,'Occ Projections'!$B$4:$Q$201,5,FALSE)</f>
        <v>312</v>
      </c>
      <c r="H19" s="217">
        <f>VLOOKUP($B19,'Occ Projections'!$B$4:$Q$304,6,FALSE)/100</f>
        <v>0.10379200000000001</v>
      </c>
      <c r="I19" s="127">
        <f>VLOOKUP(B19,'NTX Wages Hr'!$A$4:$N$418,6,FALSE)</f>
        <v>8.1199999999999992</v>
      </c>
      <c r="J19" s="127">
        <f>VLOOKUP(B19,'NTX Wages Hr'!$A$4:$N$418,7,FALSE)</f>
        <v>10.8</v>
      </c>
      <c r="K19" s="218">
        <f>VLOOKUP(B19,'NTX Wages Hr'!$A$4:$N$418,9,FALSE)</f>
        <v>8.42</v>
      </c>
      <c r="L19" s="1" t="s">
        <v>1280</v>
      </c>
      <c r="O19" s="20" t="s">
        <v>78</v>
      </c>
      <c r="P19" s="21" t="s">
        <v>79</v>
      </c>
      <c r="Q19" s="26">
        <f>VLOOKUP(O19,'NTX Wages Hr'!$A$4:$L$418,6,FALSE)</f>
        <v>14.45</v>
      </c>
      <c r="R19" s="26">
        <f>VLOOKUP(O19,'NTX Wages Hr'!$A$4:$L$418,7,FALSE)</f>
        <v>20.66</v>
      </c>
      <c r="S19" s="26">
        <f>VLOOKUP(O19,'NTX Wages Hr'!$A$4:$L$418,9,FALSE)</f>
        <v>14.5</v>
      </c>
      <c r="T19" s="33">
        <f>VLOOKUP(O19,'NTX Wages Hr'!$A$4:$L$418,4,FALSE)</f>
        <v>280</v>
      </c>
      <c r="U19" s="29" t="e">
        <f>VLOOKUP(O19,'Occ Projections'!$B$4:$P$201,5,FALSE)</f>
        <v>#N/A</v>
      </c>
      <c r="V19" s="36" t="e">
        <f>VLOOKUP($O19,'Occ Projections'!$B$4:$P$201,6,FALSE)/100</f>
        <v>#N/A</v>
      </c>
      <c r="W19" s="1"/>
      <c r="Y19" s="1"/>
      <c r="Z19" s="1"/>
      <c r="AA19" s="1"/>
      <c r="AB19" s="1"/>
      <c r="AC19" s="1"/>
      <c r="AD19" s="1"/>
    </row>
    <row r="20" spans="1:30" x14ac:dyDescent="0.2">
      <c r="A20" s="1" t="s">
        <v>1282</v>
      </c>
      <c r="B20" s="154" t="s">
        <v>88</v>
      </c>
      <c r="C20" s="148"/>
      <c r="D20" s="148" t="s">
        <v>89</v>
      </c>
      <c r="E20" s="148">
        <f>VLOOKUP(B20,'NTX Wages Hr'!$A$4:$N$418,4,FALSE)</f>
        <v>1120</v>
      </c>
      <c r="F20" s="148">
        <f>VLOOKUP(B20,'Occ Projections'!$B$4:$Q$201,10,FALSE)</f>
        <v>243</v>
      </c>
      <c r="G20" s="148">
        <f>VLOOKUP(B20,'Occ Projections'!$B$4:$Q$201,5,FALSE)</f>
        <v>152</v>
      </c>
      <c r="H20" s="217">
        <f>VLOOKUP($B20,'Occ Projections'!$B$4:$Q$304,6,FALSE)/100</f>
        <v>0.13780599999999998</v>
      </c>
      <c r="I20" s="127">
        <f>VLOOKUP(B20,'NTX Wages Hr'!$A$4:$N$418,6,FALSE)</f>
        <v>7.92</v>
      </c>
      <c r="J20" s="127">
        <f>VLOOKUP(B20,'NTX Wages Hr'!$A$4:$N$418,7,FALSE)</f>
        <v>11.93</v>
      </c>
      <c r="K20" s="218">
        <f>VLOOKUP(B20,'NTX Wages Hr'!$A$4:$N$418,9,FALSE)</f>
        <v>8.0299999999999994</v>
      </c>
      <c r="L20" s="1" t="s">
        <v>1280</v>
      </c>
      <c r="O20" s="20" t="s">
        <v>98</v>
      </c>
      <c r="P20" s="21" t="s">
        <v>99</v>
      </c>
      <c r="Q20" s="26">
        <f>VLOOKUP(O20,'NTX Wages Hr'!$A$4:$L$418,6,FALSE)</f>
        <v>11.78</v>
      </c>
      <c r="R20" s="26">
        <f>VLOOKUP(O20,'NTX Wages Hr'!$A$4:$L$418,7,FALSE)</f>
        <v>19.34</v>
      </c>
      <c r="S20" s="26">
        <f>VLOOKUP(O20,'NTX Wages Hr'!$A$4:$L$418,9,FALSE)</f>
        <v>13.84</v>
      </c>
      <c r="T20" s="33">
        <f>VLOOKUP(O20,'NTX Wages Hr'!$A$4:$L$418,4,FALSE)</f>
        <v>920</v>
      </c>
      <c r="U20" s="29" t="e">
        <f>VLOOKUP(O20,'Occ Projections'!$B$4:$P$201,5,FALSE)</f>
        <v>#N/A</v>
      </c>
      <c r="V20" s="36" t="e">
        <f>VLOOKUP($O20,'Occ Projections'!$B$4:$P$201,6,FALSE)/100</f>
        <v>#N/A</v>
      </c>
      <c r="W20" s="1"/>
      <c r="Y20" s="1"/>
      <c r="Z20" s="1"/>
      <c r="AA20" s="1"/>
      <c r="AB20" s="1"/>
      <c r="AC20" s="1"/>
      <c r="AD20" s="1"/>
    </row>
    <row r="21" spans="1:30" x14ac:dyDescent="0.2">
      <c r="A21" s="1" t="s">
        <v>1282</v>
      </c>
      <c r="B21" s="154" t="s">
        <v>92</v>
      </c>
      <c r="C21" s="148"/>
      <c r="D21" s="148" t="s">
        <v>93</v>
      </c>
      <c r="E21" s="148">
        <f>VLOOKUP(B21,'NTX Wages Hr'!$A$4:$N$418,4,FALSE)</f>
        <v>1230</v>
      </c>
      <c r="F21" s="148">
        <f>VLOOKUP(B21,'Occ Projections'!$B$4:$Q$201,10,FALSE)</f>
        <v>249</v>
      </c>
      <c r="G21" s="148">
        <f>VLOOKUP(B21,'Occ Projections'!$B$4:$Q$201,5,FALSE)</f>
        <v>203</v>
      </c>
      <c r="H21" s="217">
        <f>VLOOKUP($B21,'Occ Projections'!$B$4:$Q$304,6,FALSE)/100</f>
        <v>0.124616</v>
      </c>
      <c r="I21" s="127">
        <f>VLOOKUP(B21,'NTX Wages Hr'!$A$4:$N$418,6,FALSE)</f>
        <v>9.49</v>
      </c>
      <c r="J21" s="127">
        <f>VLOOKUP(B21,'NTX Wages Hr'!$A$4:$N$418,7,FALSE)</f>
        <v>13.49</v>
      </c>
      <c r="K21" s="218">
        <f>VLOOKUP(B21,'NTX Wages Hr'!$A$4:$N$418,9,FALSE)</f>
        <v>10.39</v>
      </c>
      <c r="L21" s="1" t="s">
        <v>1280</v>
      </c>
      <c r="O21" s="20" t="s">
        <v>90</v>
      </c>
      <c r="P21" s="21" t="s">
        <v>91</v>
      </c>
      <c r="Q21" s="26">
        <f>VLOOKUP(O21,'NTX Wages Hr'!$A$4:$L$418,6,FALSE)</f>
        <v>14.92</v>
      </c>
      <c r="R21" s="26">
        <f>VLOOKUP(O21,'NTX Wages Hr'!$A$4:$L$418,7,FALSE)</f>
        <v>25.24</v>
      </c>
      <c r="S21" s="26">
        <f>VLOOKUP(O21,'NTX Wages Hr'!$A$4:$L$418,9,FALSE)</f>
        <v>17.36</v>
      </c>
      <c r="T21" s="33">
        <f>VLOOKUP(O21,'NTX Wages Hr'!$A$4:$L$418,4,FALSE)</f>
        <v>1180</v>
      </c>
      <c r="U21" s="29" t="e">
        <f>VLOOKUP(O21,'Occ Projections'!$B$4:$P$201,5,FALSE)</f>
        <v>#N/A</v>
      </c>
      <c r="V21" s="36" t="e">
        <f>VLOOKUP($O21,'Occ Projections'!$B$4:$P$201,6,FALSE)/100</f>
        <v>#N/A</v>
      </c>
      <c r="W21" s="1"/>
      <c r="Y21" s="1"/>
      <c r="Z21" s="1"/>
      <c r="AA21" s="1"/>
      <c r="AB21" s="1"/>
      <c r="AC21" s="1"/>
      <c r="AD21" s="1"/>
    </row>
    <row r="22" spans="1:30" ht="15" x14ac:dyDescent="0.25">
      <c r="A22" s="1"/>
      <c r="B22" s="219" t="s">
        <v>573</v>
      </c>
      <c r="C22" s="220"/>
      <c r="D22" s="220" t="s">
        <v>574</v>
      </c>
      <c r="E22" s="148">
        <f>VLOOKUP(B22,'NTX Wages Hr'!$A$4:$N$418,4,FALSE)</f>
        <v>620</v>
      </c>
      <c r="F22" s="148">
        <f>VLOOKUP(B22,'Occ Projections'!$B$4:$Q$201,10,FALSE)</f>
        <v>84</v>
      </c>
      <c r="G22" s="148">
        <f>VLOOKUP(B22,'Occ Projections'!$B$4:$Q$201,5,FALSE)</f>
        <v>48</v>
      </c>
      <c r="H22" s="217">
        <f>VLOOKUP($B22,'Occ Projections'!$B$4:$Q$304,6,FALSE)/100</f>
        <v>8.3770000000000011E-2</v>
      </c>
      <c r="I22" s="127">
        <f>VLOOKUP(B22,'NTX Wages Hr'!$A$4:$N$418,6,FALSE)</f>
        <v>9.06</v>
      </c>
      <c r="J22" s="127">
        <f>VLOOKUP(B22,'NTX Wages Hr'!$A$4:$N$418,7,FALSE)</f>
        <v>12.79</v>
      </c>
      <c r="K22" s="218">
        <f>VLOOKUP(B22,'NTX Wages Hr'!$A$4:$N$418,9,FALSE)</f>
        <v>10.199999999999999</v>
      </c>
      <c r="L22" s="1" t="s">
        <v>1280</v>
      </c>
      <c r="O22" s="20" t="s">
        <v>96</v>
      </c>
      <c r="P22" s="21" t="s">
        <v>97</v>
      </c>
      <c r="Q22" s="26">
        <f>VLOOKUP(O22,'NTX Wages Hr'!$A$4:$L$418,6,FALSE)</f>
        <v>10.17</v>
      </c>
      <c r="R22" s="26">
        <f>VLOOKUP(O22,'NTX Wages Hr'!$A$4:$L$418,7,FALSE)</f>
        <v>15.58</v>
      </c>
      <c r="S22" s="26">
        <f>VLOOKUP(O22,'NTX Wages Hr'!$A$4:$L$418,9,FALSE)</f>
        <v>11.13</v>
      </c>
      <c r="T22" s="33">
        <f>VLOOKUP(O22,'NTX Wages Hr'!$A$4:$L$418,4,FALSE)</f>
        <v>750</v>
      </c>
      <c r="U22" s="29" t="e">
        <f>VLOOKUP(O22,'Occ Projections'!$B$4:$P$201,5,FALSE)</f>
        <v>#N/A</v>
      </c>
      <c r="V22" s="36" t="e">
        <f>VLOOKUP($O22,'Occ Projections'!$B$4:$P$201,6,FALSE)/100</f>
        <v>#N/A</v>
      </c>
      <c r="W22" s="1"/>
      <c r="Y22" s="1"/>
      <c r="Z22" s="1"/>
      <c r="AA22" s="1"/>
      <c r="AB22" s="1"/>
      <c r="AC22" s="1"/>
      <c r="AD22" s="1"/>
    </row>
    <row r="23" spans="1:30" ht="15" x14ac:dyDescent="0.25">
      <c r="A23" s="1"/>
      <c r="B23" s="219" t="s">
        <v>577</v>
      </c>
      <c r="C23" s="220"/>
      <c r="D23" s="220" t="s">
        <v>578</v>
      </c>
      <c r="E23" s="148">
        <f>VLOOKUP(B23,'NTX Wages Hr'!$A$4:$N$418,4,FALSE)</f>
        <v>400</v>
      </c>
      <c r="F23" s="148">
        <f>VLOOKUP(B23,'Occ Projections'!$B$4:$Q$201,10,FALSE)</f>
        <v>95</v>
      </c>
      <c r="G23" s="148">
        <f>VLOOKUP(B23,'Occ Projections'!$B$4:$Q$201,5,FALSE)</f>
        <v>88</v>
      </c>
      <c r="H23" s="217">
        <f>VLOOKUP($B23,'Occ Projections'!$B$4:$Q$304,6,FALSE)/100</f>
        <v>0.141707</v>
      </c>
      <c r="I23" s="127">
        <f>VLOOKUP(B23,'NTX Wages Hr'!$A$4:$N$418,6,FALSE)</f>
        <v>10.74</v>
      </c>
      <c r="J23" s="127">
        <f>VLOOKUP(B23,'NTX Wages Hr'!$A$4:$N$418,7,FALSE)</f>
        <v>15.68</v>
      </c>
      <c r="K23" s="218">
        <f>VLOOKUP(B23,'NTX Wages Hr'!$A$4:$N$418,9,FALSE)</f>
        <v>11.62</v>
      </c>
      <c r="L23" s="1" t="s">
        <v>1280</v>
      </c>
      <c r="O23"/>
      <c r="P23"/>
      <c r="Q23" s="26"/>
      <c r="T23" s="29"/>
      <c r="U23" s="29"/>
      <c r="V23" s="30"/>
      <c r="W23" s="1"/>
      <c r="Y23" s="1"/>
      <c r="Z23" s="1"/>
      <c r="AA23" s="1"/>
      <c r="AB23" s="1"/>
      <c r="AC23" s="1"/>
      <c r="AD23" s="1"/>
    </row>
    <row r="24" spans="1:30" ht="15" x14ac:dyDescent="0.25">
      <c r="A24" s="1"/>
      <c r="B24" s="219" t="s">
        <v>609</v>
      </c>
      <c r="C24" s="220"/>
      <c r="D24" s="220" t="s">
        <v>610</v>
      </c>
      <c r="E24" s="148">
        <f>VLOOKUP(B24,'NTX Wages Hr'!$A$4:$N$418,4,FALSE)</f>
        <v>2300</v>
      </c>
      <c r="F24" s="148">
        <f>VLOOKUP(B24,'Occ Projections'!$B$4:$Q$201,10,FALSE)</f>
        <v>294</v>
      </c>
      <c r="G24" s="148">
        <f>VLOOKUP(B24,'Occ Projections'!$B$4:$Q$201,5,FALSE)</f>
        <v>72</v>
      </c>
      <c r="H24" s="217">
        <f>VLOOKUP($B24,'Occ Projections'!$B$4:$Q$304,6,FALSE)/100</f>
        <v>4.6571999999999995E-2</v>
      </c>
      <c r="I24" s="127">
        <f>VLOOKUP(B24,'NTX Wages Hr'!$A$4:$N$418,6,FALSE)</f>
        <v>8.31</v>
      </c>
      <c r="J24" s="127">
        <f>VLOOKUP(B24,'NTX Wages Hr'!$A$4:$N$418,7,FALSE)</f>
        <v>11.72</v>
      </c>
      <c r="K24" s="218">
        <f>VLOOKUP(B24,'NTX Wages Hr'!$A$4:$N$418,9,FALSE)</f>
        <v>8.6</v>
      </c>
      <c r="L24" s="1" t="s">
        <v>1280</v>
      </c>
      <c r="O24"/>
      <c r="P24"/>
      <c r="Q24" s="28"/>
      <c r="R24" s="28"/>
      <c r="S24" s="28"/>
      <c r="T24" s="34"/>
      <c r="U24" s="34"/>
      <c r="V24" s="35"/>
      <c r="W24" s="1"/>
      <c r="Y24" s="1"/>
      <c r="Z24" s="1"/>
      <c r="AA24" s="1"/>
      <c r="AB24" s="1"/>
      <c r="AC24" s="1"/>
      <c r="AD24" s="1"/>
    </row>
    <row r="25" spans="1:30" ht="15" x14ac:dyDescent="0.25">
      <c r="A25" s="1" t="s">
        <v>1282</v>
      </c>
      <c r="B25" s="154" t="s">
        <v>84</v>
      </c>
      <c r="C25" s="148"/>
      <c r="D25" s="148" t="s">
        <v>85</v>
      </c>
      <c r="E25" s="148">
        <f>VLOOKUP(B25,'NTX Wages Hr'!$A$4:$N$418,4,FALSE)</f>
        <v>2270</v>
      </c>
      <c r="F25" s="148">
        <f>VLOOKUP(B25,'Occ Projections'!$B$4:$Q$201,10,FALSE)</f>
        <v>413</v>
      </c>
      <c r="G25" s="148">
        <f>VLOOKUP(B25,'Occ Projections'!$B$4:$Q$201,5,FALSE)</f>
        <v>265</v>
      </c>
      <c r="H25" s="217">
        <f>VLOOKUP($B25,'Occ Projections'!$B$4:$Q$304,6,FALSE)/100</f>
        <v>9.9399999999999988E-2</v>
      </c>
      <c r="I25" s="127">
        <f>VLOOKUP(B25,'NTX Wages Hr'!$A$4:$N$418,6,FALSE)</f>
        <v>9.2100000000000009</v>
      </c>
      <c r="J25" s="127">
        <f>VLOOKUP(B25,'NTX Wages Hr'!$A$4:$N$418,7,FALSE)</f>
        <v>15.61</v>
      </c>
      <c r="K25" s="218">
        <f>VLOOKUP(B25,'NTX Wages Hr'!$A$4:$N$418,9,FALSE)</f>
        <v>10.17</v>
      </c>
      <c r="L25" s="1" t="s">
        <v>1280</v>
      </c>
      <c r="O25"/>
      <c r="P25"/>
      <c r="Q25" s="26"/>
      <c r="T25" s="29"/>
      <c r="U25" s="29"/>
      <c r="V25" s="30"/>
      <c r="W25" s="1"/>
      <c r="Y25" s="1"/>
      <c r="Z25" s="1"/>
      <c r="AA25" s="1"/>
      <c r="AB25" s="1"/>
      <c r="AC25" s="1"/>
      <c r="AD25" s="1"/>
    </row>
    <row r="26" spans="1:30" ht="15" x14ac:dyDescent="0.25">
      <c r="A26" s="1" t="s">
        <v>1282</v>
      </c>
      <c r="B26" s="154" t="s">
        <v>70</v>
      </c>
      <c r="C26" s="148"/>
      <c r="D26" s="148" t="s">
        <v>71</v>
      </c>
      <c r="E26" s="148">
        <f>VLOOKUP(B26,'NTX Wages Hr'!$A$4:$N$418,4,FALSE)</f>
        <v>1120</v>
      </c>
      <c r="F26" s="148">
        <f>VLOOKUP($B26,'Occ Projections'!$B$4:$Q$304,10,FALSE)</f>
        <v>220</v>
      </c>
      <c r="G26" s="148">
        <f>VLOOKUP($B26,'Occ Projections'!$B$4:$Q$304,5,FALSE)</f>
        <v>349</v>
      </c>
      <c r="H26" s="217">
        <f>VLOOKUP($B26,'Occ Projections'!$B$4:$Q$304,6,FALSE)/100</f>
        <v>0.269706</v>
      </c>
      <c r="I26" s="127">
        <f>VLOOKUP(B26,'NTX Wages Hr'!$A$4:$N$418,6,FALSE)</f>
        <v>11.53</v>
      </c>
      <c r="J26" s="127">
        <f>VLOOKUP(B26,'NTX Wages Hr'!$A$4:$N$418,7,FALSE)</f>
        <v>17.809999999999999</v>
      </c>
      <c r="K26" s="218">
        <f>VLOOKUP(B26,'NTX Wages Hr'!$A$4:$N$418,9,FALSE)</f>
        <v>12.6</v>
      </c>
      <c r="L26" s="1" t="s">
        <v>1280</v>
      </c>
      <c r="O26"/>
      <c r="P26"/>
      <c r="Q26" s="26"/>
      <c r="T26" s="29"/>
      <c r="U26" s="29"/>
      <c r="V26" s="30"/>
      <c r="W26" s="1"/>
      <c r="Y26" s="1"/>
      <c r="Z26" s="1"/>
      <c r="AA26" s="1"/>
      <c r="AB26" s="1"/>
      <c r="AC26" s="1"/>
      <c r="AD26" s="1"/>
    </row>
    <row r="27" spans="1:30" ht="15" x14ac:dyDescent="0.25">
      <c r="A27" s="1"/>
      <c r="B27" s="219" t="s">
        <v>657</v>
      </c>
      <c r="C27" s="220"/>
      <c r="D27" s="220" t="s">
        <v>658</v>
      </c>
      <c r="E27" s="148">
        <f>VLOOKUP(B27,'NTX Wages Hr'!$A$4:$N$418,4,FALSE)</f>
        <v>170</v>
      </c>
      <c r="F27" s="148">
        <f>VLOOKUP($B27,'Occ Projections'!$B$4:$Q$304,10,FALSE)</f>
        <v>49</v>
      </c>
      <c r="G27" s="148">
        <f>VLOOKUP($B27,'Occ Projections'!$B$4:$Q$304,5,FALSE)</f>
        <v>66</v>
      </c>
      <c r="H27" s="217">
        <f>VLOOKUP($B27,'Occ Projections'!$B$4:$Q$304,6,FALSE)/100</f>
        <v>0.29864299999999999</v>
      </c>
      <c r="I27" s="127">
        <f>VLOOKUP(B27,'NTX Wages Hr'!$A$4:$N$418,6,FALSE)</f>
        <v>8.64</v>
      </c>
      <c r="J27" s="127">
        <f>VLOOKUP(B27,'NTX Wages Hr'!$A$4:$N$418,7,FALSE)</f>
        <v>11.46</v>
      </c>
      <c r="K27" s="218">
        <f>VLOOKUP(B27,'NTX Wages Hr'!$A$4:$N$418,9,FALSE)</f>
        <v>8.7899999999999991</v>
      </c>
      <c r="L27" s="1" t="s">
        <v>1280</v>
      </c>
      <c r="O27"/>
      <c r="P27"/>
      <c r="Q27" s="26"/>
      <c r="T27" s="29"/>
      <c r="U27" s="29"/>
      <c r="V27" s="30"/>
      <c r="W27" s="1"/>
      <c r="Y27" s="1"/>
      <c r="Z27" s="1"/>
      <c r="AA27" s="1"/>
      <c r="AB27" s="1"/>
      <c r="AC27" s="1"/>
      <c r="AD27" s="1"/>
    </row>
    <row r="28" spans="1:30" ht="15" x14ac:dyDescent="0.25">
      <c r="A28" s="1" t="s">
        <v>1282</v>
      </c>
      <c r="B28" s="154" t="s">
        <v>94</v>
      </c>
      <c r="C28" s="148"/>
      <c r="D28" s="148" t="s">
        <v>697</v>
      </c>
      <c r="E28" s="148">
        <f>VLOOKUP(B28,'NTX Wages Hr'!$A$4:$N$418,4,FALSE)</f>
        <v>340</v>
      </c>
      <c r="F28" s="148">
        <f>VLOOKUP($B28,'Occ Projections'!$B$4:$Q$304,10,FALSE)</f>
        <v>63</v>
      </c>
      <c r="G28" s="148">
        <f>VLOOKUP($B28,'Occ Projections'!$B$4:$Q$304,5,FALSE)</f>
        <v>38</v>
      </c>
      <c r="H28" s="217">
        <f>VLOOKUP($B28,'Occ Projections'!$B$4:$Q$304,6,FALSE)/100</f>
        <v>7.1429000000000006E-2</v>
      </c>
      <c r="I28" s="127">
        <f>VLOOKUP(B28,'NTX Wages Hr'!$A$4:$N$418,6,FALSE)</f>
        <v>12.08</v>
      </c>
      <c r="J28" s="127">
        <f>VLOOKUP(B28,'NTX Wages Hr'!$A$4:$N$418,7,FALSE)</f>
        <v>18.170000000000002</v>
      </c>
      <c r="K28" s="218">
        <f>VLOOKUP(B28,'NTX Wages Hr'!$A$4:$N$418,9,FALSE)</f>
        <v>13.69</v>
      </c>
      <c r="L28" s="1" t="s">
        <v>1280</v>
      </c>
      <c r="O28"/>
      <c r="P28"/>
      <c r="Q28" s="26"/>
      <c r="T28" s="29"/>
      <c r="U28" s="29"/>
      <c r="V28" s="30"/>
      <c r="W28" s="1"/>
      <c r="Y28" s="1"/>
      <c r="Z28" s="1"/>
      <c r="AA28" s="1"/>
      <c r="AB28" s="1"/>
      <c r="AC28" s="1"/>
      <c r="AD28" s="1"/>
    </row>
    <row r="29" spans="1:30" ht="15" x14ac:dyDescent="0.25">
      <c r="A29" s="1"/>
      <c r="B29" s="219" t="s">
        <v>706</v>
      </c>
      <c r="C29" s="220"/>
      <c r="D29" s="220" t="s">
        <v>707</v>
      </c>
      <c r="E29" s="148">
        <f>VLOOKUP(B29,'NTX Wages Hr'!$A$4:$N$418,4,FALSE)</f>
        <v>1770</v>
      </c>
      <c r="F29" s="148">
        <f>VLOOKUP($B29,'Occ Projections'!$B$4:$Q$304,10,FALSE)</f>
        <v>282</v>
      </c>
      <c r="G29" s="148">
        <f>VLOOKUP($B29,'Occ Projections'!$B$4:$Q$304,5,FALSE)</f>
        <v>85</v>
      </c>
      <c r="H29" s="217">
        <f>VLOOKUP($B29,'Occ Projections'!$B$4:$Q$304,6,FALSE)/100</f>
        <v>3.5956000000000002E-2</v>
      </c>
      <c r="I29" s="127">
        <f>VLOOKUP(B29,'NTX Wages Hr'!$A$4:$N$418,6,FALSE)</f>
        <v>9.76</v>
      </c>
      <c r="J29" s="127">
        <f>VLOOKUP(B29,'NTX Wages Hr'!$A$4:$N$418,7,FALSE)</f>
        <v>17.579999999999998</v>
      </c>
      <c r="K29" s="218">
        <f>VLOOKUP(B29,'NTX Wages Hr'!$A$4:$N$418,9,FALSE)</f>
        <v>11.08</v>
      </c>
      <c r="L29" s="1" t="s">
        <v>1280</v>
      </c>
      <c r="O29"/>
      <c r="P29"/>
      <c r="Q29" s="26"/>
      <c r="T29" s="29"/>
      <c r="U29" s="29"/>
      <c r="V29" s="30"/>
      <c r="W29" s="1"/>
      <c r="Y29" s="1"/>
      <c r="Z29" s="1"/>
      <c r="AA29" s="1"/>
      <c r="AB29" s="1"/>
      <c r="AC29" s="1"/>
      <c r="AD29" s="1"/>
    </row>
    <row r="30" spans="1:30" ht="15" x14ac:dyDescent="0.25">
      <c r="A30" s="1"/>
      <c r="B30" s="219" t="s">
        <v>718</v>
      </c>
      <c r="C30" s="220"/>
      <c r="D30" s="220" t="s">
        <v>719</v>
      </c>
      <c r="E30" s="148">
        <f>VLOOKUP(B30,'NTX Wages Hr'!$A$4:$N$418,4,FALSE)</f>
        <v>340</v>
      </c>
      <c r="F30" s="148">
        <f>VLOOKUP($B30,'Occ Projections'!$B$4:$Q$304,10,FALSE)</f>
        <v>54</v>
      </c>
      <c r="G30" s="148">
        <f>VLOOKUP($B30,'Occ Projections'!$B$4:$Q$304,5,FALSE)</f>
        <v>85</v>
      </c>
      <c r="H30" s="217">
        <f>VLOOKUP($B30,'Occ Projections'!$B$4:$Q$304,6,FALSE)/100</f>
        <v>0.18640399999999999</v>
      </c>
      <c r="I30" s="127">
        <f>VLOOKUP(B30,'NTX Wages Hr'!$A$4:$N$418,6,FALSE)</f>
        <v>20.41</v>
      </c>
      <c r="J30" s="127">
        <f>VLOOKUP(B30,'NTX Wages Hr'!$A$4:$N$418,7,FALSE)</f>
        <v>37.630000000000003</v>
      </c>
      <c r="K30" s="218">
        <f>VLOOKUP(B30,'NTX Wages Hr'!$A$4:$N$418,9,FALSE)</f>
        <v>22.86</v>
      </c>
      <c r="L30" s="1" t="s">
        <v>1280</v>
      </c>
      <c r="O30"/>
      <c r="P30"/>
      <c r="Q30" s="26"/>
      <c r="T30" s="29"/>
      <c r="U30" s="29"/>
      <c r="V30" s="30"/>
      <c r="W30" s="1"/>
      <c r="Y30" s="1"/>
      <c r="Z30" s="1"/>
      <c r="AA30" s="1"/>
      <c r="AB30" s="1"/>
      <c r="AC30" s="1"/>
      <c r="AD30" s="1"/>
    </row>
    <row r="31" spans="1:30" x14ac:dyDescent="0.2">
      <c r="A31" s="1" t="s">
        <v>1282</v>
      </c>
      <c r="B31" s="154" t="s">
        <v>74</v>
      </c>
      <c r="C31" s="148"/>
      <c r="D31" s="148" t="s">
        <v>75</v>
      </c>
      <c r="E31" s="148">
        <f>VLOOKUP(B31,'NTX Wages Hr'!$A$4:$N$418,4,FALSE)</f>
        <v>520</v>
      </c>
      <c r="F31" s="148">
        <f>VLOOKUP($B31,'Occ Projections'!$B$4:$Q$304,10,FALSE)</f>
        <v>96</v>
      </c>
      <c r="G31" s="148">
        <f>VLOOKUP($B31,'Occ Projections'!$B$4:$Q$304,5,FALSE)</f>
        <v>149</v>
      </c>
      <c r="H31" s="217">
        <f>VLOOKUP($B31,'Occ Projections'!$B$4:$Q$304,6,FALSE)/100</f>
        <v>0.19631100000000001</v>
      </c>
      <c r="I31" s="127">
        <f>VLOOKUP(B31,'NTX Wages Hr'!$A$4:$N$418,6,FALSE)</f>
        <v>11.92</v>
      </c>
      <c r="J31" s="127">
        <f>VLOOKUP(B31,'NTX Wages Hr'!$A$4:$N$418,7,FALSE)</f>
        <v>16.84</v>
      </c>
      <c r="K31" s="218">
        <f>VLOOKUP(B31,'NTX Wages Hr'!$A$4:$N$418,9,FALSE)</f>
        <v>13.43</v>
      </c>
      <c r="L31" s="1" t="s">
        <v>1280</v>
      </c>
      <c r="O31" s="4"/>
      <c r="Q31" s="26"/>
      <c r="T31" s="29"/>
      <c r="U31" s="29"/>
      <c r="V31" s="30"/>
      <c r="W31" s="1"/>
      <c r="Y31" s="1"/>
      <c r="Z31" s="1"/>
      <c r="AA31" s="1"/>
      <c r="AB31" s="1"/>
      <c r="AC31" s="1"/>
      <c r="AD31" s="1"/>
    </row>
    <row r="32" spans="1:30" ht="15" x14ac:dyDescent="0.25">
      <c r="A32" s="1"/>
      <c r="B32" s="219" t="s">
        <v>756</v>
      </c>
      <c r="C32" s="220"/>
      <c r="D32" s="220" t="s">
        <v>757</v>
      </c>
      <c r="E32" s="148">
        <f>VLOOKUP(B32,'NTX Wages Hr'!$A$4:$N$418,4,FALSE)</f>
        <v>120</v>
      </c>
      <c r="F32" s="148">
        <f>VLOOKUP($B32,'Occ Projections'!$B$4:$Q$304,10,FALSE)</f>
        <v>31</v>
      </c>
      <c r="G32" s="148">
        <f>VLOOKUP($B32,'Occ Projections'!$B$4:$Q$304,5,FALSE)</f>
        <v>80</v>
      </c>
      <c r="H32" s="217">
        <f>VLOOKUP($B32,'Occ Projections'!$B$4:$Q$304,6,FALSE)/100</f>
        <v>0.50632900000000003</v>
      </c>
      <c r="I32" s="127">
        <f>VLOOKUP(B32,'NTX Wages Hr'!$A$4:$N$418,6,FALSE)</f>
        <v>17.7</v>
      </c>
      <c r="J32" s="127">
        <f>VLOOKUP(B32,'NTX Wages Hr'!$A$4:$N$418,7,FALSE)</f>
        <v>31.44</v>
      </c>
      <c r="K32" s="218">
        <f>VLOOKUP(B32,'NTX Wages Hr'!$A$4:$N$418,9,FALSE)</f>
        <v>18.149999999999999</v>
      </c>
      <c r="L32" s="1" t="s">
        <v>1280</v>
      </c>
      <c r="O32" s="4"/>
      <c r="Q32" s="26"/>
      <c r="T32" s="29"/>
      <c r="U32" s="29"/>
      <c r="V32" s="30"/>
      <c r="W32" s="1"/>
      <c r="Y32" s="1"/>
      <c r="Z32" s="1"/>
      <c r="AA32" s="1"/>
      <c r="AB32" s="1"/>
      <c r="AC32" s="1"/>
      <c r="AD32" s="1"/>
    </row>
    <row r="33" spans="1:30" x14ac:dyDescent="0.2">
      <c r="A33" s="1" t="s">
        <v>1282</v>
      </c>
      <c r="B33" s="154" t="s">
        <v>78</v>
      </c>
      <c r="C33" s="148"/>
      <c r="D33" s="148" t="s">
        <v>79</v>
      </c>
      <c r="E33" s="148">
        <f>VLOOKUP(B33,'NTX Wages Hr'!$A$4:$N$418,4,FALSE)</f>
        <v>280</v>
      </c>
      <c r="F33" s="148">
        <f>VLOOKUP($B33,'Occ Projections'!$B$4:$Q$304,10,FALSE)</f>
        <v>36</v>
      </c>
      <c r="G33" s="148">
        <f>VLOOKUP($B33,'Occ Projections'!$B$4:$Q$304,5,FALSE)</f>
        <v>75</v>
      </c>
      <c r="H33" s="217">
        <f>VLOOKUP($B33,'Occ Projections'!$B$4:$Q$304,6,FALSE)/100</f>
        <v>0.376884</v>
      </c>
      <c r="I33" s="127">
        <f>VLOOKUP(B33,'NTX Wages Hr'!$A$4:$N$418,6,FALSE)</f>
        <v>14.45</v>
      </c>
      <c r="J33" s="127">
        <f>VLOOKUP(B33,'NTX Wages Hr'!$A$4:$N$418,7,FALSE)</f>
        <v>20.66</v>
      </c>
      <c r="K33" s="218">
        <f>VLOOKUP(B33,'NTX Wages Hr'!$A$4:$N$418,9,FALSE)</f>
        <v>14.5</v>
      </c>
      <c r="L33" s="1" t="s">
        <v>1280</v>
      </c>
      <c r="O33" s="4"/>
      <c r="Q33" s="26"/>
      <c r="T33" s="29"/>
      <c r="U33" s="29"/>
      <c r="V33" s="30"/>
      <c r="W33" s="1"/>
      <c r="Y33" s="1"/>
      <c r="Z33" s="1"/>
      <c r="AA33" s="1"/>
      <c r="AB33" s="1"/>
      <c r="AC33" s="1"/>
      <c r="AD33" s="1"/>
    </row>
    <row r="34" spans="1:30" x14ac:dyDescent="0.2">
      <c r="A34" s="1" t="s">
        <v>1282</v>
      </c>
      <c r="B34" s="154" t="s">
        <v>98</v>
      </c>
      <c r="C34" s="148"/>
      <c r="D34" s="148" t="s">
        <v>99</v>
      </c>
      <c r="E34" s="148">
        <f>VLOOKUP(B34,'NTX Wages Hr'!$A$4:$N$418,4,FALSE)</f>
        <v>920</v>
      </c>
      <c r="F34" s="148">
        <f>VLOOKUP($B34,'Occ Projections'!$B$4:$Q$304,10,FALSE)</f>
        <v>91</v>
      </c>
      <c r="G34" s="148">
        <f>VLOOKUP($B34,'Occ Projections'!$B$4:$Q$304,5,FALSE)</f>
        <v>80</v>
      </c>
      <c r="H34" s="217">
        <f>VLOOKUP($B34,'Occ Projections'!$B$4:$Q$304,6,FALSE)/100</f>
        <v>9.5012000000000013E-2</v>
      </c>
      <c r="I34" s="127">
        <f>VLOOKUP(B34,'NTX Wages Hr'!$A$4:$N$418,6,FALSE)</f>
        <v>11.78</v>
      </c>
      <c r="J34" s="127">
        <f>VLOOKUP(B34,'NTX Wages Hr'!$A$4:$N$418,7,FALSE)</f>
        <v>19.34</v>
      </c>
      <c r="K34" s="218">
        <f>VLOOKUP(B34,'NTX Wages Hr'!$A$4:$N$418,9,FALSE)</f>
        <v>13.84</v>
      </c>
      <c r="L34" s="1" t="s">
        <v>1280</v>
      </c>
      <c r="O34" s="4"/>
      <c r="Q34" s="26"/>
      <c r="T34" s="29"/>
      <c r="U34" s="29"/>
      <c r="V34" s="30"/>
      <c r="W34" s="1"/>
      <c r="Y34" s="1"/>
      <c r="Z34" s="1"/>
      <c r="AA34" s="1"/>
      <c r="AB34" s="1"/>
      <c r="AC34" s="1"/>
      <c r="AD34" s="1"/>
    </row>
    <row r="35" spans="1:30" x14ac:dyDescent="0.2">
      <c r="A35" s="1" t="s">
        <v>1282</v>
      </c>
      <c r="B35" s="154" t="s">
        <v>90</v>
      </c>
      <c r="C35" s="148"/>
      <c r="D35" s="148" t="s">
        <v>91</v>
      </c>
      <c r="E35" s="148">
        <f>VLOOKUP(B35,'NTX Wages Hr'!$A$4:$N$418,4,FALSE)</f>
        <v>1180</v>
      </c>
      <c r="F35" s="148">
        <f>VLOOKUP($B35,'Occ Projections'!$B$4:$Q$304,10,FALSE)</f>
        <v>207</v>
      </c>
      <c r="G35" s="148">
        <f>VLOOKUP($B35,'Occ Projections'!$B$4:$Q$304,5,FALSE)</f>
        <v>245</v>
      </c>
      <c r="H35" s="217">
        <f>VLOOKUP($B35,'Occ Projections'!$B$4:$Q$304,6,FALSE)/100</f>
        <v>0.15654999999999999</v>
      </c>
      <c r="I35" s="127">
        <f>VLOOKUP(B35,'NTX Wages Hr'!$A$4:$N$418,6,FALSE)</f>
        <v>14.92</v>
      </c>
      <c r="J35" s="127">
        <f>VLOOKUP(B35,'NTX Wages Hr'!$A$4:$N$418,7,FALSE)</f>
        <v>25.24</v>
      </c>
      <c r="K35" s="218">
        <f>VLOOKUP(B35,'NTX Wages Hr'!$A$4:$N$418,9,FALSE)</f>
        <v>17.36</v>
      </c>
      <c r="L35" s="1" t="s">
        <v>1280</v>
      </c>
      <c r="O35" s="4"/>
      <c r="Q35" s="26"/>
      <c r="T35" s="29"/>
      <c r="U35" s="29"/>
      <c r="V35" s="30"/>
      <c r="W35" s="1"/>
      <c r="Y35" s="1"/>
      <c r="Z35" s="1"/>
      <c r="AA35" s="1"/>
      <c r="AB35" s="1"/>
      <c r="AC35" s="1"/>
      <c r="AD35" s="1"/>
    </row>
    <row r="36" spans="1:30" ht="15" x14ac:dyDescent="0.25">
      <c r="A36" s="1"/>
      <c r="B36" s="219" t="s">
        <v>978</v>
      </c>
      <c r="C36" s="220" t="s">
        <v>894</v>
      </c>
      <c r="D36" s="220" t="s">
        <v>979</v>
      </c>
      <c r="E36" s="148">
        <f>VLOOKUP(C36,'NTX Wages Hr'!$A$4:$N$418,4,FALSE)</f>
        <v>80</v>
      </c>
      <c r="F36" s="148">
        <f>VLOOKUP($B36,'Occ Projections'!$B$4:$Q$304,10,FALSE)</f>
        <v>43</v>
      </c>
      <c r="G36" s="148">
        <f>VLOOKUP($B36,'Occ Projections'!$B$4:$Q$304,5,FALSE)</f>
        <v>61</v>
      </c>
      <c r="H36" s="217">
        <f>VLOOKUP($B36,'Occ Projections'!$B$4:$Q$304,6,FALSE)/100</f>
        <v>0.207483</v>
      </c>
      <c r="I36" s="127">
        <f>VLOOKUP($C36,'NTX Wages Hr'!$A$4:$N$418,6,FALSE)</f>
        <v>10.130000000000001</v>
      </c>
      <c r="J36" s="127">
        <f>VLOOKUP($C36,'NTX Wages Hr'!$A$4:$N$418,7,FALSE)</f>
        <v>13.62</v>
      </c>
      <c r="K36" s="218">
        <f>VLOOKUP($C36,'NTX Wages Hr'!$A$4:$N$418,9,FALSE)</f>
        <v>11.33</v>
      </c>
      <c r="L36" s="1" t="s">
        <v>1280</v>
      </c>
      <c r="O36" s="4"/>
      <c r="Q36" s="26"/>
      <c r="T36" s="29"/>
      <c r="U36" s="29"/>
      <c r="V36" s="30"/>
      <c r="W36" s="1"/>
      <c r="Y36" s="1"/>
      <c r="Z36" s="1"/>
      <c r="AA36" s="1"/>
      <c r="AB36" s="1"/>
      <c r="AC36" s="1"/>
      <c r="AD36" s="1"/>
    </row>
    <row r="37" spans="1:30" x14ac:dyDescent="0.2">
      <c r="A37" s="1" t="s">
        <v>1282</v>
      </c>
      <c r="B37" s="154" t="s">
        <v>96</v>
      </c>
      <c r="C37" s="148"/>
      <c r="D37" s="148" t="s">
        <v>97</v>
      </c>
      <c r="E37" s="148">
        <f>VLOOKUP(B37,'NTX Wages Hr'!$A$4:$N$418,4,FALSE)</f>
        <v>750</v>
      </c>
      <c r="F37" s="148">
        <f>VLOOKUP($B37,'Occ Projections'!$B$4:$Q$304,10,FALSE)</f>
        <v>108</v>
      </c>
      <c r="G37" s="148">
        <f>VLOOKUP($B37,'Occ Projections'!$B$4:$Q$304,5,FALSE)</f>
        <v>89</v>
      </c>
      <c r="H37" s="217">
        <f>VLOOKUP($B37,'Occ Projections'!$B$4:$Q$304,6,FALSE)/100</f>
        <v>0.12535199999999999</v>
      </c>
      <c r="I37" s="127">
        <f>VLOOKUP(B37,'NTX Wages Hr'!$A$4:$N$418,6,FALSE)</f>
        <v>10.17</v>
      </c>
      <c r="J37" s="127">
        <f>VLOOKUP(B37,'NTX Wages Hr'!$A$4:$N$418,7,FALSE)</f>
        <v>15.58</v>
      </c>
      <c r="K37" s="218">
        <f>VLOOKUP(B37,'NTX Wages Hr'!$A$4:$N$418,9,FALSE)</f>
        <v>11.13</v>
      </c>
      <c r="L37" s="1" t="s">
        <v>1280</v>
      </c>
      <c r="O37" s="4"/>
      <c r="Q37" s="26"/>
      <c r="T37" s="29"/>
      <c r="U37" s="29"/>
      <c r="V37" s="30"/>
      <c r="W37" s="1"/>
      <c r="Y37" s="1"/>
      <c r="Z37" s="1"/>
      <c r="AA37" s="1"/>
      <c r="AB37" s="1"/>
      <c r="AC37" s="1"/>
      <c r="AD37" s="1"/>
    </row>
    <row r="38" spans="1:30" ht="15" x14ac:dyDescent="0.25">
      <c r="A38" s="1"/>
      <c r="B38" s="219" t="s">
        <v>910</v>
      </c>
      <c r="C38" s="220"/>
      <c r="D38" s="220" t="s">
        <v>911</v>
      </c>
      <c r="E38" s="148">
        <f>VLOOKUP(B38,'NTX Wages Hr'!$A$4:$N$418,4,FALSE)</f>
        <v>1310</v>
      </c>
      <c r="F38" s="148">
        <f>VLOOKUP($B38,'Occ Projections'!$B$4:$Q$304,10,FALSE)</f>
        <v>197</v>
      </c>
      <c r="G38" s="148">
        <f>VLOOKUP($B38,'Occ Projections'!$B$4:$Q$304,5,FALSE)</f>
        <v>231</v>
      </c>
      <c r="H38" s="217">
        <f>VLOOKUP($B38,'Occ Projections'!$B$4:$Q$304,6,FALSE)/100</f>
        <v>0.22826099999999999</v>
      </c>
      <c r="I38" s="127">
        <f>VLOOKUP(B38,'NTX Wages Hr'!$A$4:$N$418,6,FALSE)</f>
        <v>10.36</v>
      </c>
      <c r="J38" s="127">
        <f>VLOOKUP(B38,'NTX Wages Hr'!$A$4:$N$418,7,FALSE)</f>
        <v>15.72</v>
      </c>
      <c r="K38" s="218">
        <f>VLOOKUP(B38,'NTX Wages Hr'!$A$4:$N$418,9,FALSE)</f>
        <v>11.33</v>
      </c>
      <c r="L38" s="1" t="s">
        <v>1280</v>
      </c>
      <c r="O38" s="4"/>
      <c r="Q38" s="26"/>
      <c r="T38" s="29"/>
      <c r="U38" s="29"/>
      <c r="V38" s="30"/>
      <c r="W38" s="1"/>
      <c r="Y38" s="1"/>
      <c r="Z38" s="1"/>
      <c r="AA38" s="1"/>
      <c r="AB38" s="1"/>
      <c r="AC38" s="1"/>
      <c r="AD38" s="1"/>
    </row>
    <row r="39" spans="1:30" x14ac:dyDescent="0.2">
      <c r="A39" s="1"/>
      <c r="C39" s="1"/>
      <c r="D39" s="1"/>
      <c r="E39" s="1"/>
      <c r="F39" s="1"/>
      <c r="G39" s="1"/>
      <c r="H39" s="8"/>
      <c r="I39" s="26"/>
      <c r="J39" s="26"/>
      <c r="K39" s="26"/>
      <c r="O39" s="4"/>
      <c r="Q39" s="26"/>
      <c r="T39" s="29"/>
      <c r="U39" s="29"/>
      <c r="V39" s="30"/>
      <c r="W39" s="1"/>
      <c r="Y39" s="1"/>
      <c r="Z39" s="1"/>
      <c r="AA39" s="1"/>
      <c r="AB39" s="1"/>
      <c r="AC39" s="1"/>
      <c r="AD39" s="1"/>
    </row>
    <row r="40" spans="1:30" x14ac:dyDescent="0.2">
      <c r="A40" s="1"/>
      <c r="B40" s="160" t="s">
        <v>716</v>
      </c>
      <c r="C40" s="161"/>
      <c r="D40" s="161" t="s">
        <v>717</v>
      </c>
      <c r="E40" s="161">
        <f>VLOOKUP(B40,'NTX Wages Hr'!$A$4:$N$418,4,FALSE)</f>
        <v>40</v>
      </c>
      <c r="F40" s="162">
        <f>VLOOKUP(B40,'Occ Projections'!$B$4:$Q$304,10,FALSE)</f>
        <v>268</v>
      </c>
      <c r="G40" s="161" t="e">
        <f>VLOOKUP(B40,'Occ Projections'!$B$4:$Q$201,5,FALSE)</f>
        <v>#N/A</v>
      </c>
      <c r="H40" s="163">
        <f>VLOOKUP(B40,'Occ Projections'!$B$4:$Q$304,6,FALSE)/100</f>
        <v>-3.3165E-2</v>
      </c>
      <c r="I40" s="164">
        <f>VLOOKUP(B40,'NTX Wages Hr'!$A$4:$N$418,6,FALSE)</f>
        <v>8.43</v>
      </c>
      <c r="J40" s="164">
        <f>VLOOKUP(B40,'NTX Wages Hr'!$A$4:$N$418,7,FALSE)</f>
        <v>15.42</v>
      </c>
      <c r="K40" s="165">
        <f>VLOOKUP(B40,'NTX Wages Hr'!$A$4:$N$418,9,FALSE)</f>
        <v>8.4499999999999993</v>
      </c>
      <c r="L40" s="1" t="s">
        <v>1281</v>
      </c>
      <c r="O40" s="4"/>
      <c r="Q40" s="26"/>
      <c r="T40" s="29"/>
      <c r="U40" s="29"/>
      <c r="V40" s="30"/>
      <c r="W40" s="1"/>
      <c r="Y40" s="1"/>
      <c r="Z40" s="1"/>
      <c r="AA40" s="1"/>
      <c r="AB40" s="1"/>
      <c r="AC40" s="1"/>
      <c r="AD40" s="1"/>
    </row>
    <row r="41" spans="1:30" ht="15" x14ac:dyDescent="0.25">
      <c r="A41" s="1"/>
      <c r="B41" s="221" t="s">
        <v>698</v>
      </c>
      <c r="C41" s="222"/>
      <c r="D41" s="222" t="s">
        <v>1183</v>
      </c>
      <c r="E41" s="166">
        <f>VLOOKUP(B41,'NTX Wages Hr'!$A$4:$N$418,4,FALSE)</f>
        <v>1080</v>
      </c>
      <c r="F41" s="167">
        <f>VLOOKUP(B41,'Occ Projections'!$B$4:$Q$304,10,FALSE)</f>
        <v>116</v>
      </c>
      <c r="G41" s="168" t="e">
        <f>VLOOKUP(B41,'Occ Projections'!$B$4:$Q$201,5,FALSE)</f>
        <v>#N/A</v>
      </c>
      <c r="H41" s="169">
        <f>VLOOKUP(B41,'Occ Projections'!$B$4:$Q$304,6,FALSE)/100</f>
        <v>-5.8129999999999994E-2</v>
      </c>
      <c r="I41" s="170">
        <f>VLOOKUP(B41,'NTX Wages Hr'!$A$4:$N$418,6,FALSE)</f>
        <v>11.68</v>
      </c>
      <c r="J41" s="170">
        <f>VLOOKUP(B41,'NTX Wages Hr'!$A$4:$N$418,7,FALSE)</f>
        <v>18.239999999999998</v>
      </c>
      <c r="K41" s="171">
        <f>VLOOKUP(B41,'NTX Wages Hr'!$A$4:$N$418,9,FALSE)</f>
        <v>13.7</v>
      </c>
      <c r="L41" s="1" t="s">
        <v>1281</v>
      </c>
      <c r="O41" s="4"/>
      <c r="Q41" s="26"/>
      <c r="T41" s="29"/>
      <c r="U41" s="29"/>
      <c r="V41" s="30"/>
      <c r="W41" s="1"/>
      <c r="Y41" s="1"/>
      <c r="Z41" s="1"/>
      <c r="AA41" s="1"/>
      <c r="AB41" s="1"/>
      <c r="AC41" s="1"/>
      <c r="AD41" s="1"/>
    </row>
    <row r="42" spans="1:30" ht="15" x14ac:dyDescent="0.25">
      <c r="A42" s="1"/>
      <c r="B42" s="221" t="s">
        <v>549</v>
      </c>
      <c r="C42" s="222"/>
      <c r="D42" s="222" t="s">
        <v>550</v>
      </c>
      <c r="E42" s="166">
        <f>VLOOKUP(B42,'NTX Wages Hr'!$A$4:$N$418,4,FALSE)</f>
        <v>290</v>
      </c>
      <c r="F42" s="167">
        <f>VLOOKUP(B42,'Occ Projections'!$B$4:$Q$201,10,FALSE)</f>
        <v>110</v>
      </c>
      <c r="G42" s="168">
        <f>VLOOKUP(B42,'Occ Projections'!$B$4:$Q$201,5,FALSE)</f>
        <v>-50</v>
      </c>
      <c r="H42" s="169">
        <f>VLOOKUP(B42,'Occ Projections'!$B$4:$Q$201,6,FALSE)/100</f>
        <v>-6.0900999999999997E-2</v>
      </c>
      <c r="I42" s="170">
        <f>VLOOKUP(B42,'NTX Wages Hr'!$A$4:$N$418,6,FALSE)</f>
        <v>8.69</v>
      </c>
      <c r="J42" s="170">
        <f>VLOOKUP(B42,'NTX Wages Hr'!$A$4:$N$418,7,FALSE)</f>
        <v>11.88</v>
      </c>
      <c r="K42" s="171">
        <f>VLOOKUP(B42,'NTX Wages Hr'!$A$4:$N$418,9,FALSE)</f>
        <v>8.77</v>
      </c>
      <c r="L42" s="1" t="s">
        <v>1281</v>
      </c>
      <c r="O42" s="4"/>
      <c r="Q42" s="26"/>
      <c r="T42" s="29"/>
      <c r="U42" s="29"/>
      <c r="V42" s="30"/>
      <c r="W42" s="1"/>
      <c r="Y42" s="1"/>
      <c r="Z42" s="1"/>
      <c r="AA42" s="1"/>
      <c r="AB42" s="1"/>
      <c r="AC42" s="1"/>
      <c r="AD42" s="1"/>
    </row>
    <row r="43" spans="1:30" ht="15" x14ac:dyDescent="0.25">
      <c r="A43" s="1"/>
      <c r="B43" s="221" t="s">
        <v>605</v>
      </c>
      <c r="C43" s="222"/>
      <c r="D43" s="222" t="s">
        <v>606</v>
      </c>
      <c r="E43" s="166">
        <f>VLOOKUP(B43,'NTX Wages Hr'!$A$4:$N$418,4,FALSE)</f>
        <v>830</v>
      </c>
      <c r="F43" s="167">
        <f>VLOOKUP(B43,'Occ Projections'!$B$4:$Q$201,10,FALSE)</f>
        <v>109</v>
      </c>
      <c r="G43" s="166">
        <f>VLOOKUP(B43,'Occ Projections'!$B$4:$Q$201,5,FALSE)</f>
        <v>25</v>
      </c>
      <c r="H43" s="172">
        <f>VLOOKUP(B43,'Occ Projections'!$B$4:$Q$201,6,FALSE)/100</f>
        <v>2.4631E-2</v>
      </c>
      <c r="I43" s="170">
        <f>VLOOKUP(B43,'NTX Wages Hr'!$A$4:$N$418,6,FALSE)</f>
        <v>12.37</v>
      </c>
      <c r="J43" s="170">
        <f>VLOOKUP(B43,'NTX Wages Hr'!$A$4:$N$418,7,FALSE)</f>
        <v>24.34</v>
      </c>
      <c r="K43" s="171">
        <f>VLOOKUP(B43,'NTX Wages Hr'!$A$4:$N$418,9,FALSE)</f>
        <v>13.97</v>
      </c>
      <c r="L43" s="1" t="s">
        <v>1281</v>
      </c>
      <c r="O43" s="4"/>
      <c r="Q43" s="26"/>
      <c r="T43" s="29"/>
      <c r="U43" s="29"/>
      <c r="V43" s="30"/>
      <c r="W43" s="1"/>
      <c r="Y43" s="1"/>
      <c r="Z43" s="1"/>
      <c r="AA43" s="1"/>
      <c r="AB43" s="1"/>
      <c r="AC43" s="1"/>
      <c r="AD43" s="1"/>
    </row>
    <row r="44" spans="1:30" ht="15" x14ac:dyDescent="0.25">
      <c r="A44" s="1"/>
      <c r="B44" s="221" t="s">
        <v>643</v>
      </c>
      <c r="C44" s="222"/>
      <c r="D44" s="222" t="s">
        <v>644</v>
      </c>
      <c r="E44" s="166">
        <f>VLOOKUP(B44,'NTX Wages Hr'!$A$4:$N$418,4,FALSE)</f>
        <v>800</v>
      </c>
      <c r="F44" s="167">
        <f>VLOOKUP(B44,'Occ Projections'!$B$4:$Q$201,10,FALSE)</f>
        <v>108</v>
      </c>
      <c r="G44" s="168">
        <f>VLOOKUP(B44,'Occ Projections'!$B$4:$Q$201,5,FALSE)</f>
        <v>-39</v>
      </c>
      <c r="H44" s="169">
        <f>VLOOKUP(B44,'Occ Projections'!$B$4:$Q$201,6,FALSE)/100</f>
        <v>-3.7572000000000001E-2</v>
      </c>
      <c r="I44" s="170">
        <f>VLOOKUP(B44,'NTX Wages Hr'!$A$4:$N$418,6,FALSE)</f>
        <v>12.16</v>
      </c>
      <c r="J44" s="170">
        <f>VLOOKUP(B44,'NTX Wages Hr'!$A$4:$N$418,7,FALSE)</f>
        <v>22</v>
      </c>
      <c r="K44" s="171">
        <f>VLOOKUP(B44,'NTX Wages Hr'!$A$4:$N$418,9,FALSE)</f>
        <v>14.15</v>
      </c>
      <c r="L44" s="1" t="s">
        <v>1281</v>
      </c>
      <c r="O44" s="4"/>
      <c r="Q44" s="26"/>
      <c r="T44" s="29"/>
      <c r="U44" s="29"/>
      <c r="V44" s="30"/>
      <c r="W44" s="1"/>
      <c r="Y44" s="1"/>
      <c r="Z44" s="1"/>
      <c r="AA44" s="1"/>
      <c r="AB44" s="1"/>
      <c r="AC44" s="1"/>
      <c r="AD44" s="1"/>
    </row>
    <row r="45" spans="1:30" ht="15" x14ac:dyDescent="0.25">
      <c r="A45" s="1"/>
      <c r="B45" s="221" t="s">
        <v>599</v>
      </c>
      <c r="C45" s="222"/>
      <c r="D45" s="222" t="s">
        <v>600</v>
      </c>
      <c r="E45" s="166">
        <f>VLOOKUP(B45,'NTX Wages Hr'!$A$4:$N$418,4,FALSE)</f>
        <v>320</v>
      </c>
      <c r="F45" s="167">
        <f>VLOOKUP(B45,'Occ Projections'!$B$4:$Q$201,10,FALSE)</f>
        <v>83</v>
      </c>
      <c r="G45" s="166">
        <f>VLOOKUP(B45,'Occ Projections'!$B$4:$Q$201,5,FALSE)</f>
        <v>2</v>
      </c>
      <c r="H45" s="172">
        <f>VLOOKUP(B45,'Occ Projections'!$B$4:$Q$304,6,FALSE)/100</f>
        <v>3.3219999999999999E-3</v>
      </c>
      <c r="I45" s="170">
        <f>VLOOKUP(B45,'NTX Wages Hr'!$A$4:$N$418,6,FALSE)</f>
        <v>8.1</v>
      </c>
      <c r="J45" s="170">
        <f>VLOOKUP(B45,'NTX Wages Hr'!$A$4:$N$418,7,FALSE)</f>
        <v>10.8</v>
      </c>
      <c r="K45" s="171">
        <f>VLOOKUP(B45,'NTX Wages Hr'!$A$4:$N$418,9,FALSE)</f>
        <v>8.3800000000000008</v>
      </c>
      <c r="L45" s="1" t="s">
        <v>1281</v>
      </c>
      <c r="O45" s="4"/>
      <c r="Q45" s="26"/>
      <c r="T45" s="29"/>
      <c r="U45" s="29"/>
      <c r="V45" s="30"/>
      <c r="W45" s="1"/>
      <c r="Y45" s="1"/>
      <c r="Z45" s="1"/>
      <c r="AA45" s="1"/>
      <c r="AB45" s="1"/>
      <c r="AC45" s="1"/>
      <c r="AD45" s="1"/>
    </row>
    <row r="46" spans="1:30" ht="15" x14ac:dyDescent="0.25">
      <c r="A46" s="1"/>
      <c r="B46" s="221" t="s">
        <v>551</v>
      </c>
      <c r="C46" s="222"/>
      <c r="D46" s="222" t="s">
        <v>552</v>
      </c>
      <c r="E46" s="166">
        <f>VLOOKUP(B46,'NTX Wages Hr'!$A$4:$N$418,4,FALSE)</f>
        <v>370</v>
      </c>
      <c r="F46" s="167">
        <f>VLOOKUP(B46,'Occ Projections'!$B$4:$Q$201,10,FALSE)</f>
        <v>73</v>
      </c>
      <c r="G46" s="166">
        <f>VLOOKUP(B46,'Occ Projections'!$B$4:$Q$201,5,FALSE)</f>
        <v>22</v>
      </c>
      <c r="H46" s="172">
        <f>VLOOKUP(B46,'Occ Projections'!$B$4:$Q$201,6,FALSE)/100</f>
        <v>4.5643000000000003E-2</v>
      </c>
      <c r="I46" s="170">
        <f>VLOOKUP(B46,'NTX Wages Hr'!$A$4:$N$418,6,FALSE)</f>
        <v>9.1</v>
      </c>
      <c r="J46" s="170">
        <f>VLOOKUP(B46,'NTX Wages Hr'!$A$4:$N$418,7,FALSE)</f>
        <v>12.76</v>
      </c>
      <c r="K46" s="171">
        <f>VLOOKUP(B46,'NTX Wages Hr'!$A$4:$N$418,9,FALSE)</f>
        <v>9.1199999999999992</v>
      </c>
      <c r="L46" s="1" t="s">
        <v>1281</v>
      </c>
      <c r="O46" s="4"/>
      <c r="Q46" s="26"/>
      <c r="T46" s="29"/>
      <c r="U46" s="29"/>
      <c r="V46" s="30"/>
      <c r="W46" s="1"/>
      <c r="Y46" s="1"/>
      <c r="Z46" s="1"/>
      <c r="AA46" s="1"/>
      <c r="AB46" s="1"/>
      <c r="AC46" s="1"/>
      <c r="AD46" s="1"/>
    </row>
    <row r="47" spans="1:30" ht="15" x14ac:dyDescent="0.25">
      <c r="A47" s="1"/>
      <c r="B47" s="221" t="s">
        <v>838</v>
      </c>
      <c r="C47" s="222"/>
      <c r="D47" s="222" t="s">
        <v>839</v>
      </c>
      <c r="E47" s="166">
        <f>VLOOKUP(B47,'NTX Wages Hr'!$A$4:$N$418,4,FALSE)</f>
        <v>430</v>
      </c>
      <c r="F47" s="167">
        <f>VLOOKUP(B47,'Occ Projections'!$B$4:$Q$304,10,FALSE)</f>
        <v>70</v>
      </c>
      <c r="G47" s="166">
        <f>VLOOKUP(B47,'Occ Projections'!$B$4:$Q$304,5,FALSE)</f>
        <v>19</v>
      </c>
      <c r="H47" s="172">
        <f>VLOOKUP(B47,'Occ Projections'!$B$4:$Q$304,6,FALSE)/100</f>
        <v>2.9826999999999999E-2</v>
      </c>
      <c r="I47" s="170">
        <f>VLOOKUP(B47,'NTX Wages Hr'!$A$4:$N$418,6,FALSE)</f>
        <v>13.8</v>
      </c>
      <c r="J47" s="170">
        <f>VLOOKUP(B47,'NTX Wages Hr'!$A$4:$N$418,7,FALSE)</f>
        <v>23.23</v>
      </c>
      <c r="K47" s="171">
        <f>VLOOKUP(B47,'NTX Wages Hr'!$A$4:$N$418,9,FALSE)</f>
        <v>14.53</v>
      </c>
      <c r="L47" s="1" t="s">
        <v>1281</v>
      </c>
      <c r="O47" s="4"/>
      <c r="Q47" s="26"/>
      <c r="T47" s="29"/>
      <c r="U47" s="29"/>
      <c r="V47" s="30"/>
      <c r="W47" s="1"/>
      <c r="Y47" s="1"/>
      <c r="Z47" s="1"/>
      <c r="AA47" s="1"/>
      <c r="AB47" s="1"/>
      <c r="AC47" s="1"/>
      <c r="AD47" s="1"/>
    </row>
    <row r="48" spans="1:30" ht="15" x14ac:dyDescent="0.25">
      <c r="A48" s="1"/>
      <c r="B48" s="221" t="s">
        <v>671</v>
      </c>
      <c r="C48" s="222"/>
      <c r="D48" s="222" t="s">
        <v>672</v>
      </c>
      <c r="E48" s="166">
        <f>VLOOKUP(B48,'NTX Wages Hr'!$A$4:$N$418,4,FALSE)</f>
        <v>610</v>
      </c>
      <c r="F48" s="167">
        <f>VLOOKUP(B48,'Occ Projections'!$B$4:$Q$304,10,FALSE)</f>
        <v>66</v>
      </c>
      <c r="G48" s="166">
        <f>VLOOKUP(B48,'Occ Projections'!$B$4:$Q$304,5,FALSE)</f>
        <v>13</v>
      </c>
      <c r="H48" s="172">
        <f>VLOOKUP(B48,'Occ Projections'!$B$4:$Q$304,6,FALSE)/100</f>
        <v>2.5243000000000002E-2</v>
      </c>
      <c r="I48" s="170">
        <f>VLOOKUP(B48,'NTX Wages Hr'!$A$4:$N$418,6,FALSE)</f>
        <v>9.2899999999999991</v>
      </c>
      <c r="J48" s="170">
        <f>VLOOKUP(B48,'NTX Wages Hr'!$A$4:$N$418,7,FALSE)</f>
        <v>13.72</v>
      </c>
      <c r="K48" s="171">
        <f>VLOOKUP(B48,'NTX Wages Hr'!$A$4:$N$418,9,FALSE)</f>
        <v>10.62</v>
      </c>
      <c r="L48" s="1" t="s">
        <v>1281</v>
      </c>
      <c r="O48" s="4"/>
      <c r="Q48" s="26"/>
      <c r="T48" s="29"/>
      <c r="U48" s="29"/>
      <c r="V48" s="30"/>
      <c r="W48" s="1"/>
      <c r="Y48" s="1"/>
      <c r="Z48" s="1"/>
      <c r="AA48" s="1"/>
      <c r="AB48" s="1"/>
      <c r="AC48" s="1"/>
      <c r="AD48" s="1"/>
    </row>
    <row r="49" spans="1:30" ht="15" x14ac:dyDescent="0.25">
      <c r="A49" s="1"/>
      <c r="B49" s="221" t="s">
        <v>346</v>
      </c>
      <c r="C49" s="222"/>
      <c r="D49" s="222" t="s">
        <v>347</v>
      </c>
      <c r="E49" s="166">
        <f>VLOOKUP(B49,'NTX Wages Hr'!$A$4:$N$418,4,FALSE)</f>
        <v>990</v>
      </c>
      <c r="F49" s="167">
        <f>VLOOKUP(B49,'Occ Projections'!$B$4:$Q$201,10,FALSE)</f>
        <v>63</v>
      </c>
      <c r="G49" s="166">
        <f>VLOOKUP(B49,'Occ Projections'!$B$4:$Q$201,5,FALSE)</f>
        <v>28</v>
      </c>
      <c r="H49" s="172">
        <f>VLOOKUP(B49,'Occ Projections'!$B$4:$Q$201,6,FALSE)/100</f>
        <v>3.3333000000000002E-2</v>
      </c>
      <c r="I49" s="170">
        <f>VLOOKUP(B49,'NTX Wages Annual'!$A$4:$N$418,6,FALSE)</f>
        <v>43079</v>
      </c>
      <c r="J49" s="170">
        <f>VLOOKUP(B49,'NTX Wages Annual'!$A$4:$N$418,7,FALSE)</f>
        <v>55339</v>
      </c>
      <c r="K49" s="171">
        <f>VLOOKUP(B49,'NTX Wages Annual'!$A$4:$N$418,9,FALSE)</f>
        <v>48143</v>
      </c>
      <c r="L49" s="1" t="s">
        <v>1281</v>
      </c>
      <c r="O49" s="4"/>
      <c r="Q49" s="26"/>
      <c r="T49" s="29"/>
      <c r="U49" s="29"/>
      <c r="V49" s="30"/>
      <c r="W49" s="1"/>
      <c r="Y49" s="1"/>
      <c r="Z49" s="1"/>
      <c r="AA49" s="1"/>
      <c r="AB49" s="1"/>
      <c r="AC49" s="1"/>
      <c r="AD49" s="1"/>
    </row>
  </sheetData>
  <sortState xmlns:xlrd2="http://schemas.microsoft.com/office/spreadsheetml/2017/richdata2" ref="B6:K38">
    <sortCondition ref="B6:B38"/>
  </sortState>
  <mergeCells count="2">
    <mergeCell ref="Q4:V4"/>
    <mergeCell ref="B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5BB42-9187-4837-85BB-E10EA94D9024}">
  <sheetPr>
    <tabColor rgb="FFFFFF00"/>
  </sheetPr>
  <dimension ref="B1:Q97"/>
  <sheetViews>
    <sheetView zoomScale="85" zoomScaleNormal="85" workbookViewId="0">
      <pane ySplit="6" topLeftCell="A7" activePane="bottomLeft" state="frozen"/>
      <selection pane="bottomLeft" activeCell="A7" sqref="A7"/>
    </sheetView>
  </sheetViews>
  <sheetFormatPr defaultRowHeight="14.25" x14ac:dyDescent="0.2"/>
  <cols>
    <col min="1" max="1" width="3.5703125" style="1" bestFit="1" customWidth="1"/>
    <col min="2" max="2" width="13.85546875" style="4" customWidth="1"/>
    <col min="3" max="3" width="68.5703125" style="1" bestFit="1" customWidth="1"/>
    <col min="4" max="4" width="3.5703125" style="1" customWidth="1"/>
    <col min="5" max="5" width="8.85546875" style="1" bestFit="1" customWidth="1"/>
    <col min="6" max="6" width="8.85546875" style="1" customWidth="1"/>
    <col min="7" max="7" width="11" style="52" bestFit="1" customWidth="1"/>
    <col min="8" max="8" width="92.5703125" style="1" customWidth="1"/>
    <col min="9" max="9" width="13" style="26" bestFit="1" customWidth="1"/>
    <col min="10" max="11" width="12.85546875" style="26" customWidth="1"/>
    <col min="12" max="12" width="12.85546875" style="30" bestFit="1" customWidth="1"/>
    <col min="13" max="13" width="11" style="33" bestFit="1" customWidth="1"/>
    <col min="14" max="14" width="11.28515625" style="33" bestFit="1" customWidth="1"/>
    <col min="15" max="15" width="11.28515625" style="8" bestFit="1" customWidth="1"/>
    <col min="16" max="16" width="9.140625" style="50"/>
    <col min="17" max="17" width="70.5703125" style="50" bestFit="1" customWidth="1"/>
    <col min="18" max="16384" width="9.140625" style="1"/>
  </cols>
  <sheetData>
    <row r="1" spans="2:17" ht="22.5" x14ac:dyDescent="0.45">
      <c r="B1" s="3" t="s">
        <v>1213</v>
      </c>
      <c r="E1" s="82" t="s">
        <v>1274</v>
      </c>
      <c r="L1" s="29"/>
      <c r="M1" s="30"/>
      <c r="N1" s="29"/>
    </row>
    <row r="2" spans="2:17" ht="15" x14ac:dyDescent="0.25">
      <c r="B2" s="5" t="s">
        <v>1214</v>
      </c>
      <c r="L2" s="29"/>
      <c r="M2" s="30"/>
      <c r="N2" s="29"/>
    </row>
    <row r="3" spans="2:17" ht="15" x14ac:dyDescent="0.25">
      <c r="B3" s="5" t="s">
        <v>1238</v>
      </c>
      <c r="L3" s="29"/>
      <c r="M3" s="30"/>
      <c r="N3" s="29"/>
    </row>
    <row r="4" spans="2:17" x14ac:dyDescent="0.2">
      <c r="L4" s="29"/>
      <c r="M4" s="30"/>
      <c r="N4" s="29"/>
    </row>
    <row r="5" spans="2:17" s="2" customFormat="1" ht="19.5" x14ac:dyDescent="0.4">
      <c r="B5" s="15" t="s">
        <v>1</v>
      </c>
      <c r="C5" s="15"/>
      <c r="E5" s="62" t="s">
        <v>1273</v>
      </c>
      <c r="F5" s="63"/>
      <c r="G5" s="63"/>
      <c r="H5" s="63"/>
      <c r="I5" s="63"/>
      <c r="J5" s="63"/>
      <c r="K5" s="63"/>
      <c r="L5" s="63"/>
      <c r="M5" s="63"/>
      <c r="N5" s="63"/>
      <c r="O5" s="64"/>
      <c r="P5" s="51"/>
      <c r="Q5" s="51"/>
    </row>
    <row r="6" spans="2:17" s="43" customFormat="1" ht="61.5" customHeight="1" x14ac:dyDescent="0.3">
      <c r="B6" s="41" t="s">
        <v>60</v>
      </c>
      <c r="C6" s="42" t="s">
        <v>61</v>
      </c>
      <c r="E6" s="65" t="s">
        <v>60</v>
      </c>
      <c r="F6" s="66" t="s">
        <v>1241</v>
      </c>
      <c r="G6" s="120" t="s">
        <v>1251</v>
      </c>
      <c r="H6" s="66" t="s">
        <v>61</v>
      </c>
      <c r="I6" s="67" t="s">
        <v>62</v>
      </c>
      <c r="J6" s="67" t="s">
        <v>63</v>
      </c>
      <c r="K6" s="67" t="s">
        <v>1211</v>
      </c>
      <c r="L6" s="68" t="s">
        <v>1239</v>
      </c>
      <c r="M6" s="69" t="s">
        <v>1212</v>
      </c>
      <c r="N6" s="66" t="s">
        <v>67</v>
      </c>
      <c r="O6" s="70" t="s">
        <v>66</v>
      </c>
      <c r="P6" s="49" t="s">
        <v>1250</v>
      </c>
      <c r="Q6" s="49" t="s">
        <v>1252</v>
      </c>
    </row>
    <row r="7" spans="2:17" ht="15" customHeight="1" x14ac:dyDescent="0.25">
      <c r="B7" s="20" t="s">
        <v>128</v>
      </c>
      <c r="C7" s="21" t="s">
        <v>129</v>
      </c>
      <c r="D7" s="11"/>
      <c r="E7" s="71" t="s">
        <v>352</v>
      </c>
      <c r="F7" s="72"/>
      <c r="G7" s="173"/>
      <c r="H7" s="72" t="s">
        <v>353</v>
      </c>
      <c r="I7" s="73">
        <f>VLOOKUP(E7,'NTX Wages Annual'!$A$4:$N$418,6,FALSE)</f>
        <v>43954</v>
      </c>
      <c r="J7" s="73">
        <f>VLOOKUP(E7,'NTX Wages Annual'!$A$4:$N$418,7,FALSE)</f>
        <v>61233</v>
      </c>
      <c r="K7" s="73">
        <f>VLOOKUP(E7,'NTX Wages Annual'!$A$4:$N$418,9,FALSE)</f>
        <v>48568</v>
      </c>
      <c r="L7" s="74">
        <v>740</v>
      </c>
      <c r="M7" s="74">
        <v>56</v>
      </c>
      <c r="N7" s="74">
        <v>28</v>
      </c>
      <c r="O7" s="75">
        <v>3.6601000000000002E-2</v>
      </c>
      <c r="P7" s="47"/>
      <c r="Q7" s="47"/>
    </row>
    <row r="8" spans="2:17" ht="15" customHeight="1" x14ac:dyDescent="0.25">
      <c r="B8" s="20" t="s">
        <v>130</v>
      </c>
      <c r="C8" s="21" t="s">
        <v>131</v>
      </c>
      <c r="E8" s="71" t="s">
        <v>346</v>
      </c>
      <c r="F8" s="72"/>
      <c r="G8" s="173"/>
      <c r="H8" s="72" t="s">
        <v>347</v>
      </c>
      <c r="I8" s="73">
        <f>VLOOKUP(E8,'NTX Wages Annual'!$A$4:$N$418,6,FALSE)</f>
        <v>43079</v>
      </c>
      <c r="J8" s="73">
        <f>VLOOKUP(E8,'NTX Wages Annual'!$A$4:$N$418,7,FALSE)</f>
        <v>55339</v>
      </c>
      <c r="K8" s="73">
        <f>VLOOKUP(E8,'NTX Wages Annual'!$A$4:$N$418,9,FALSE)</f>
        <v>48143</v>
      </c>
      <c r="L8" s="74">
        <v>990</v>
      </c>
      <c r="M8" s="74">
        <v>63</v>
      </c>
      <c r="N8" s="74">
        <v>28</v>
      </c>
      <c r="O8" s="75">
        <v>3.3333000000000002E-2</v>
      </c>
      <c r="P8" s="47"/>
      <c r="Q8" s="47"/>
    </row>
    <row r="9" spans="2:17" ht="14.25" customHeight="1" x14ac:dyDescent="0.25">
      <c r="B9" s="20" t="s">
        <v>136</v>
      </c>
      <c r="C9" s="21" t="s">
        <v>1204</v>
      </c>
      <c r="E9" s="71" t="s">
        <v>432</v>
      </c>
      <c r="F9" s="72"/>
      <c r="G9" s="173"/>
      <c r="H9" s="72" t="s">
        <v>433</v>
      </c>
      <c r="I9" s="73">
        <v>46.67</v>
      </c>
      <c r="J9" s="73">
        <v>67.12</v>
      </c>
      <c r="K9" s="73">
        <v>48.97</v>
      </c>
      <c r="L9" s="74">
        <v>190</v>
      </c>
      <c r="M9" s="74">
        <v>23</v>
      </c>
      <c r="N9" s="74">
        <v>105</v>
      </c>
      <c r="O9" s="75">
        <v>0.51980199999999999</v>
      </c>
      <c r="P9" s="47"/>
      <c r="Q9" s="47"/>
    </row>
    <row r="10" spans="2:17" ht="15" customHeight="1" x14ac:dyDescent="0.2">
      <c r="B10" s="20" t="s">
        <v>152</v>
      </c>
      <c r="C10" s="21" t="s">
        <v>153</v>
      </c>
      <c r="E10" s="76" t="s">
        <v>154</v>
      </c>
      <c r="F10" s="77"/>
      <c r="G10" s="174"/>
      <c r="H10" s="77" t="s">
        <v>155</v>
      </c>
      <c r="I10" s="78">
        <v>31.21</v>
      </c>
      <c r="J10" s="78">
        <v>52.42</v>
      </c>
      <c r="K10" s="78">
        <v>36.75</v>
      </c>
      <c r="L10" s="79">
        <v>300</v>
      </c>
      <c r="M10" s="79">
        <v>29</v>
      </c>
      <c r="N10" s="79">
        <v>66</v>
      </c>
      <c r="O10" s="80">
        <v>0.249057</v>
      </c>
      <c r="P10" s="47"/>
      <c r="Q10" s="47"/>
    </row>
    <row r="11" spans="2:17" x14ac:dyDescent="0.2">
      <c r="B11" s="20" t="s">
        <v>160</v>
      </c>
      <c r="C11" s="21" t="s">
        <v>161</v>
      </c>
      <c r="E11" s="76" t="s">
        <v>224</v>
      </c>
      <c r="F11" s="77" t="s">
        <v>968</v>
      </c>
      <c r="G11" s="174"/>
      <c r="H11" s="77" t="s">
        <v>969</v>
      </c>
      <c r="I11" s="78">
        <f>VLOOKUP(E11,'NTX Wages Hr'!$A$4:$N$418,6,FALSE)</f>
        <v>30.63</v>
      </c>
      <c r="J11" s="78">
        <f>VLOOKUP(E11,'NTX Wages Hr'!$A$4:$N$418,7,FALSE)</f>
        <v>52.68</v>
      </c>
      <c r="K11" s="78">
        <f>VLOOKUP(E11,'NTX Wages Hr'!$A$4:$N$418,9,FALSE)</f>
        <v>36.74</v>
      </c>
      <c r="L11" s="79">
        <f>VLOOKUP(E11,'NTX Wages Hr'!$A$4:$N$418,4,FALSE)</f>
        <v>100</v>
      </c>
      <c r="M11" s="79">
        <v>59</v>
      </c>
      <c r="N11" s="79">
        <v>140</v>
      </c>
      <c r="O11" s="80">
        <v>0.251799</v>
      </c>
      <c r="P11" s="47"/>
      <c r="Q11" s="47"/>
    </row>
    <row r="12" spans="2:17" ht="14.25" customHeight="1" x14ac:dyDescent="0.25">
      <c r="B12" s="20" t="s">
        <v>82</v>
      </c>
      <c r="C12" s="21" t="s">
        <v>83</v>
      </c>
      <c r="D12" s="11"/>
      <c r="E12" s="71" t="s">
        <v>72</v>
      </c>
      <c r="F12" s="72"/>
      <c r="G12" s="173"/>
      <c r="H12" s="72" t="s">
        <v>73</v>
      </c>
      <c r="I12" s="73">
        <v>27.22</v>
      </c>
      <c r="J12" s="73">
        <v>37.47</v>
      </c>
      <c r="K12" s="73">
        <v>29.05</v>
      </c>
      <c r="L12" s="74">
        <v>1740</v>
      </c>
      <c r="M12" s="74">
        <v>117</v>
      </c>
      <c r="N12" s="74">
        <v>138</v>
      </c>
      <c r="O12" s="75">
        <v>7.2214E-2</v>
      </c>
      <c r="P12" s="47"/>
      <c r="Q12" s="47"/>
    </row>
    <row r="13" spans="2:17" ht="15" x14ac:dyDescent="0.25">
      <c r="B13" s="20" t="s">
        <v>174</v>
      </c>
      <c r="C13" s="21" t="s">
        <v>175</v>
      </c>
      <c r="E13" s="71" t="s">
        <v>192</v>
      </c>
      <c r="F13" s="72"/>
      <c r="G13" s="173"/>
      <c r="H13" s="72" t="s">
        <v>193</v>
      </c>
      <c r="I13" s="73">
        <v>22.65</v>
      </c>
      <c r="J13" s="73">
        <v>42.04</v>
      </c>
      <c r="K13" s="73">
        <v>24</v>
      </c>
      <c r="L13" s="74">
        <v>510</v>
      </c>
      <c r="M13" s="74">
        <v>55</v>
      </c>
      <c r="N13" s="74">
        <v>56</v>
      </c>
      <c r="O13" s="75">
        <v>0.104673</v>
      </c>
      <c r="P13" s="47"/>
      <c r="Q13" s="47"/>
    </row>
    <row r="14" spans="2:17" ht="15" customHeight="1" x14ac:dyDescent="0.25">
      <c r="B14" s="20" t="s">
        <v>178</v>
      </c>
      <c r="C14" s="21" t="s">
        <v>179</v>
      </c>
      <c r="D14" s="11"/>
      <c r="E14" s="71" t="s">
        <v>718</v>
      </c>
      <c r="F14" s="72"/>
      <c r="G14" s="173"/>
      <c r="H14" s="72" t="s">
        <v>719</v>
      </c>
      <c r="I14" s="73">
        <v>20.41</v>
      </c>
      <c r="J14" s="73">
        <v>37.630000000000003</v>
      </c>
      <c r="K14" s="73">
        <v>22.86</v>
      </c>
      <c r="L14" s="74">
        <v>340</v>
      </c>
      <c r="M14" s="74">
        <v>54</v>
      </c>
      <c r="N14" s="74">
        <v>85</v>
      </c>
      <c r="O14" s="75">
        <v>0.18640399999999999</v>
      </c>
      <c r="P14" s="47"/>
      <c r="Q14" s="47"/>
    </row>
    <row r="15" spans="2:17" ht="15" customHeight="1" x14ac:dyDescent="0.2">
      <c r="B15" s="20" t="s">
        <v>192</v>
      </c>
      <c r="C15" s="21" t="s">
        <v>193</v>
      </c>
      <c r="D15" s="11"/>
      <c r="E15" s="76" t="s">
        <v>176</v>
      </c>
      <c r="F15" s="77" t="s">
        <v>1121</v>
      </c>
      <c r="G15" s="174"/>
      <c r="H15" s="77" t="s">
        <v>1122</v>
      </c>
      <c r="I15" s="78">
        <f>VLOOKUP(E15,'NTX Wages Hr'!$A$4:$N$418,6,FALSE)</f>
        <v>18.57</v>
      </c>
      <c r="J15" s="78">
        <f>VLOOKUP(E15,'NTX Wages Hr'!$A$4:$N$418,7,FALSE)</f>
        <v>53.75</v>
      </c>
      <c r="K15" s="78">
        <f>VLOOKUP(E15,'NTX Wages Hr'!$A$4:$N$418,9,FALSE)</f>
        <v>23.25</v>
      </c>
      <c r="L15" s="79">
        <f>VLOOKUP(E15,'NTX Wages Hr'!$A$4:$N$418,4,FALSE)</f>
        <v>170</v>
      </c>
      <c r="M15" s="79">
        <v>39</v>
      </c>
      <c r="N15" s="79">
        <v>23</v>
      </c>
      <c r="O15" s="80">
        <v>4.5545000000000002E-2</v>
      </c>
      <c r="P15" s="47"/>
      <c r="Q15" s="47"/>
    </row>
    <row r="16" spans="2:17" ht="14.25" customHeight="1" x14ac:dyDescent="0.2">
      <c r="B16" s="20" t="s">
        <v>1215</v>
      </c>
      <c r="C16" s="21" t="s">
        <v>1216</v>
      </c>
      <c r="E16" s="76" t="s">
        <v>756</v>
      </c>
      <c r="F16" s="77"/>
      <c r="G16" s="174"/>
      <c r="H16" s="77" t="s">
        <v>757</v>
      </c>
      <c r="I16" s="78">
        <v>17.7</v>
      </c>
      <c r="J16" s="78">
        <v>31.44</v>
      </c>
      <c r="K16" s="78">
        <v>18.149999999999999</v>
      </c>
      <c r="L16" s="79">
        <v>120</v>
      </c>
      <c r="M16" s="79">
        <v>31</v>
      </c>
      <c r="N16" s="79">
        <v>80</v>
      </c>
      <c r="O16" s="80">
        <v>0.50632900000000003</v>
      </c>
      <c r="P16" s="47"/>
      <c r="Q16" s="47"/>
    </row>
    <row r="17" spans="2:17" ht="15" customHeight="1" x14ac:dyDescent="0.25">
      <c r="B17" s="20" t="s">
        <v>216</v>
      </c>
      <c r="C17" s="21" t="s">
        <v>1217</v>
      </c>
      <c r="E17" s="71" t="s">
        <v>86</v>
      </c>
      <c r="F17" s="72"/>
      <c r="G17" s="173"/>
      <c r="H17" s="72" t="s">
        <v>87</v>
      </c>
      <c r="I17" s="73">
        <v>17.22</v>
      </c>
      <c r="J17" s="73">
        <v>23.55</v>
      </c>
      <c r="K17" s="73">
        <v>18.11</v>
      </c>
      <c r="L17" s="74">
        <v>1120</v>
      </c>
      <c r="M17" s="74">
        <v>125</v>
      </c>
      <c r="N17" s="74">
        <v>57</v>
      </c>
      <c r="O17" s="75">
        <v>3.6868999999999999E-2</v>
      </c>
      <c r="P17" s="47"/>
      <c r="Q17" s="47"/>
    </row>
    <row r="18" spans="2:17" ht="15" customHeight="1" x14ac:dyDescent="0.25">
      <c r="B18" s="20" t="s">
        <v>238</v>
      </c>
      <c r="C18" s="21" t="s">
        <v>239</v>
      </c>
      <c r="D18" s="11"/>
      <c r="E18" s="71" t="s">
        <v>521</v>
      </c>
      <c r="F18" s="72"/>
      <c r="G18" s="173"/>
      <c r="H18" s="72" t="s">
        <v>522</v>
      </c>
      <c r="I18" s="73">
        <v>17.21</v>
      </c>
      <c r="J18" s="73">
        <v>20.25</v>
      </c>
      <c r="K18" s="73">
        <v>18</v>
      </c>
      <c r="L18" s="74">
        <v>730</v>
      </c>
      <c r="M18" s="74">
        <v>95</v>
      </c>
      <c r="N18" s="74">
        <v>45</v>
      </c>
      <c r="O18" s="75">
        <v>4.6344000000000003E-2</v>
      </c>
      <c r="P18" s="47"/>
      <c r="Q18" s="47"/>
    </row>
    <row r="19" spans="2:17" ht="15" customHeight="1" x14ac:dyDescent="0.25">
      <c r="B19" s="20" t="s">
        <v>240</v>
      </c>
      <c r="C19" s="21" t="s">
        <v>241</v>
      </c>
      <c r="E19" s="71" t="s">
        <v>82</v>
      </c>
      <c r="F19" s="72"/>
      <c r="G19" s="173"/>
      <c r="H19" s="72" t="s">
        <v>83</v>
      </c>
      <c r="I19" s="73">
        <v>16.63</v>
      </c>
      <c r="J19" s="73">
        <v>51.81</v>
      </c>
      <c r="K19" s="73">
        <v>21.62</v>
      </c>
      <c r="L19" s="74">
        <v>2060</v>
      </c>
      <c r="M19" s="74">
        <v>157</v>
      </c>
      <c r="N19" s="74">
        <v>222</v>
      </c>
      <c r="O19" s="75">
        <v>0.144625</v>
      </c>
      <c r="P19" s="47"/>
      <c r="Q19" s="47"/>
    </row>
    <row r="20" spans="2:17" ht="15" customHeight="1" x14ac:dyDescent="0.25">
      <c r="B20" s="20" t="s">
        <v>242</v>
      </c>
      <c r="C20" s="21" t="s">
        <v>243</v>
      </c>
      <c r="E20" s="71" t="s">
        <v>90</v>
      </c>
      <c r="F20" s="72"/>
      <c r="G20" s="173"/>
      <c r="H20" s="72" t="s">
        <v>1236</v>
      </c>
      <c r="I20" s="73">
        <v>14.92</v>
      </c>
      <c r="J20" s="73">
        <v>25.24</v>
      </c>
      <c r="K20" s="73">
        <v>17.36</v>
      </c>
      <c r="L20" s="74">
        <v>1180</v>
      </c>
      <c r="M20" s="74">
        <v>207</v>
      </c>
      <c r="N20" s="74">
        <v>245</v>
      </c>
      <c r="O20" s="75">
        <v>0.15654999999999999</v>
      </c>
      <c r="P20" s="47"/>
      <c r="Q20" s="47"/>
    </row>
    <row r="21" spans="2:17" ht="15" customHeight="1" x14ac:dyDescent="0.25">
      <c r="B21" s="20" t="s">
        <v>1197</v>
      </c>
      <c r="C21" s="21" t="s">
        <v>1218</v>
      </c>
      <c r="E21" s="71" t="s">
        <v>78</v>
      </c>
      <c r="F21" s="72"/>
      <c r="G21" s="173"/>
      <c r="H21" s="72" t="s">
        <v>79</v>
      </c>
      <c r="I21" s="73">
        <v>14.45</v>
      </c>
      <c r="J21" s="73">
        <v>20.66</v>
      </c>
      <c r="K21" s="73">
        <v>14.5</v>
      </c>
      <c r="L21" s="74">
        <v>280</v>
      </c>
      <c r="M21" s="74">
        <v>36</v>
      </c>
      <c r="N21" s="74">
        <v>75</v>
      </c>
      <c r="O21" s="75">
        <v>0.376884</v>
      </c>
      <c r="P21" s="47"/>
      <c r="Q21" s="47"/>
    </row>
    <row r="22" spans="2:17" ht="15" customHeight="1" x14ac:dyDescent="0.25">
      <c r="B22" s="20" t="s">
        <v>300</v>
      </c>
      <c r="C22" s="21" t="s">
        <v>301</v>
      </c>
      <c r="E22" s="71" t="s">
        <v>838</v>
      </c>
      <c r="F22" s="72"/>
      <c r="G22" s="173"/>
      <c r="H22" s="72" t="s">
        <v>839</v>
      </c>
      <c r="I22" s="81">
        <v>13.8</v>
      </c>
      <c r="J22" s="73">
        <v>23.23</v>
      </c>
      <c r="K22" s="73">
        <v>14.53</v>
      </c>
      <c r="L22" s="74">
        <v>430</v>
      </c>
      <c r="M22" s="74">
        <v>70</v>
      </c>
      <c r="N22" s="74">
        <v>19</v>
      </c>
      <c r="O22" s="75">
        <v>2.9826999999999999E-2</v>
      </c>
      <c r="P22" s="47"/>
      <c r="Q22" s="47"/>
    </row>
    <row r="23" spans="2:17" ht="15" customHeight="1" x14ac:dyDescent="0.25">
      <c r="B23" s="21" t="s">
        <v>346</v>
      </c>
      <c r="C23" s="21" t="s">
        <v>1203</v>
      </c>
      <c r="E23" s="83" t="s">
        <v>605</v>
      </c>
      <c r="F23" s="84"/>
      <c r="G23" s="175"/>
      <c r="H23" s="84" t="s">
        <v>606</v>
      </c>
      <c r="I23" s="85">
        <v>12.37</v>
      </c>
      <c r="J23" s="86">
        <v>24.34</v>
      </c>
      <c r="K23" s="85">
        <v>13.97</v>
      </c>
      <c r="L23" s="87">
        <v>830</v>
      </c>
      <c r="M23" s="87">
        <v>109</v>
      </c>
      <c r="N23" s="87">
        <v>25</v>
      </c>
      <c r="O23" s="88">
        <v>2.4631E-2</v>
      </c>
      <c r="P23" s="47"/>
      <c r="Q23" s="47"/>
    </row>
    <row r="24" spans="2:17" ht="15" customHeight="1" x14ac:dyDescent="0.25">
      <c r="B24" s="21" t="s">
        <v>348</v>
      </c>
      <c r="C24" s="21" t="s">
        <v>1202</v>
      </c>
      <c r="E24" s="83" t="s">
        <v>643</v>
      </c>
      <c r="F24" s="84"/>
      <c r="G24" s="175"/>
      <c r="H24" s="84" t="s">
        <v>644</v>
      </c>
      <c r="I24" s="85">
        <v>12.16</v>
      </c>
      <c r="J24" s="86">
        <v>22</v>
      </c>
      <c r="K24" s="85">
        <v>14.15</v>
      </c>
      <c r="L24" s="87">
        <v>800</v>
      </c>
      <c r="M24" s="87">
        <v>108</v>
      </c>
      <c r="N24" s="89">
        <v>-39</v>
      </c>
      <c r="O24" s="90">
        <v>-3.7572000000000001E-2</v>
      </c>
      <c r="P24" s="47"/>
      <c r="Q24" s="47"/>
    </row>
    <row r="25" spans="2:17" ht="15" customHeight="1" x14ac:dyDescent="0.25">
      <c r="B25" s="21" t="s">
        <v>352</v>
      </c>
      <c r="C25" s="21" t="s">
        <v>1219</v>
      </c>
      <c r="E25" s="83" t="s">
        <v>94</v>
      </c>
      <c r="F25" s="84"/>
      <c r="G25" s="175"/>
      <c r="H25" s="84" t="s">
        <v>697</v>
      </c>
      <c r="I25" s="85">
        <v>12.08</v>
      </c>
      <c r="J25" s="86">
        <v>18.170000000000002</v>
      </c>
      <c r="K25" s="85">
        <v>13.69</v>
      </c>
      <c r="L25" s="87">
        <v>340</v>
      </c>
      <c r="M25" s="87">
        <v>63</v>
      </c>
      <c r="N25" s="87">
        <v>38</v>
      </c>
      <c r="O25" s="88">
        <v>7.1429000000000006E-2</v>
      </c>
      <c r="P25" s="47"/>
      <c r="Q25" s="47"/>
    </row>
    <row r="26" spans="2:17" ht="15" customHeight="1" x14ac:dyDescent="0.25">
      <c r="B26" s="21" t="s">
        <v>1220</v>
      </c>
      <c r="C26" s="21" t="s">
        <v>1221</v>
      </c>
      <c r="E26" s="83" t="s">
        <v>74</v>
      </c>
      <c r="F26" s="84"/>
      <c r="G26" s="175"/>
      <c r="H26" s="84" t="s">
        <v>75</v>
      </c>
      <c r="I26" s="85">
        <v>11.92</v>
      </c>
      <c r="J26" s="86">
        <v>16.84</v>
      </c>
      <c r="K26" s="85">
        <v>13.43</v>
      </c>
      <c r="L26" s="87">
        <v>520</v>
      </c>
      <c r="M26" s="87">
        <v>96</v>
      </c>
      <c r="N26" s="87">
        <v>149</v>
      </c>
      <c r="O26" s="88">
        <v>0.19631100000000001</v>
      </c>
      <c r="P26" s="47"/>
      <c r="Q26" s="47"/>
    </row>
    <row r="27" spans="2:17" ht="15" x14ac:dyDescent="0.25">
      <c r="B27" s="21" t="s">
        <v>392</v>
      </c>
      <c r="C27" s="21" t="s">
        <v>393</v>
      </c>
      <c r="D27" s="11"/>
      <c r="E27" s="83" t="s">
        <v>98</v>
      </c>
      <c r="F27" s="84"/>
      <c r="G27" s="175"/>
      <c r="H27" s="84" t="s">
        <v>99</v>
      </c>
      <c r="I27" s="85">
        <v>11.78</v>
      </c>
      <c r="J27" s="86">
        <v>19.34</v>
      </c>
      <c r="K27" s="85">
        <v>13.84</v>
      </c>
      <c r="L27" s="87">
        <v>920</v>
      </c>
      <c r="M27" s="87">
        <v>91</v>
      </c>
      <c r="N27" s="87">
        <v>80</v>
      </c>
      <c r="O27" s="88">
        <v>9.5012000000000013E-2</v>
      </c>
      <c r="P27" s="47"/>
      <c r="Q27" s="47"/>
    </row>
    <row r="28" spans="2:17" ht="14.25" customHeight="1" x14ac:dyDescent="0.2">
      <c r="B28" s="21" t="s">
        <v>1198</v>
      </c>
      <c r="C28" s="21" t="s">
        <v>1222</v>
      </c>
      <c r="D28" s="11"/>
      <c r="E28" s="91" t="s">
        <v>698</v>
      </c>
      <c r="F28" s="92"/>
      <c r="G28" s="176"/>
      <c r="H28" s="92" t="s">
        <v>1183</v>
      </c>
      <c r="I28" s="85">
        <v>11.68</v>
      </c>
      <c r="J28" s="86">
        <v>18.239999999999998</v>
      </c>
      <c r="K28" s="85">
        <v>13.7</v>
      </c>
      <c r="L28" s="87">
        <v>1080</v>
      </c>
      <c r="M28" s="87">
        <v>116</v>
      </c>
      <c r="N28" s="89">
        <v>-69</v>
      </c>
      <c r="O28" s="90">
        <v>-5.8129999999999994E-2</v>
      </c>
      <c r="P28" s="47"/>
      <c r="Q28" s="47"/>
    </row>
    <row r="29" spans="2:17" ht="15" customHeight="1" x14ac:dyDescent="0.25">
      <c r="B29" s="21" t="s">
        <v>416</v>
      </c>
      <c r="C29" s="21" t="s">
        <v>417</v>
      </c>
      <c r="E29" s="83" t="s">
        <v>70</v>
      </c>
      <c r="F29" s="84"/>
      <c r="G29" s="175"/>
      <c r="H29" s="84" t="s">
        <v>71</v>
      </c>
      <c r="I29" s="85">
        <v>11.53</v>
      </c>
      <c r="J29" s="86">
        <v>17.809999999999999</v>
      </c>
      <c r="K29" s="85">
        <v>12.6</v>
      </c>
      <c r="L29" s="87">
        <v>1120</v>
      </c>
      <c r="M29" s="87">
        <v>220</v>
      </c>
      <c r="N29" s="87">
        <v>349</v>
      </c>
      <c r="O29" s="88">
        <v>0.269706</v>
      </c>
      <c r="P29" s="47"/>
      <c r="Q29" s="47"/>
    </row>
    <row r="30" spans="2:17" ht="14.25" customHeight="1" x14ac:dyDescent="0.2">
      <c r="B30" s="21" t="s">
        <v>418</v>
      </c>
      <c r="C30" s="21" t="s">
        <v>419</v>
      </c>
      <c r="D30" s="11"/>
      <c r="E30" s="91" t="s">
        <v>577</v>
      </c>
      <c r="F30" s="92"/>
      <c r="G30" s="176"/>
      <c r="H30" s="92" t="s">
        <v>578</v>
      </c>
      <c r="I30" s="85">
        <v>10.74</v>
      </c>
      <c r="J30" s="86">
        <v>15.68</v>
      </c>
      <c r="K30" s="85">
        <v>11.62</v>
      </c>
      <c r="L30" s="87">
        <v>400</v>
      </c>
      <c r="M30" s="87">
        <v>95</v>
      </c>
      <c r="N30" s="87">
        <v>88</v>
      </c>
      <c r="O30" s="88">
        <v>0.141707</v>
      </c>
      <c r="P30" s="47"/>
      <c r="Q30" s="47"/>
    </row>
    <row r="31" spans="2:17" ht="15" customHeight="1" x14ac:dyDescent="0.25">
      <c r="B31" s="20" t="s">
        <v>428</v>
      </c>
      <c r="C31" s="21" t="s">
        <v>429</v>
      </c>
      <c r="E31" s="83" t="s">
        <v>910</v>
      </c>
      <c r="F31" s="84"/>
      <c r="G31" s="175"/>
      <c r="H31" s="84" t="s">
        <v>911</v>
      </c>
      <c r="I31" s="85">
        <v>10.36</v>
      </c>
      <c r="J31" s="86">
        <v>15.72</v>
      </c>
      <c r="K31" s="85">
        <v>11.33</v>
      </c>
      <c r="L31" s="87">
        <v>1310</v>
      </c>
      <c r="M31" s="87">
        <v>197</v>
      </c>
      <c r="N31" s="87">
        <v>231</v>
      </c>
      <c r="O31" s="88">
        <v>0.22826099999999999</v>
      </c>
      <c r="P31" s="47"/>
      <c r="Q31" s="47"/>
    </row>
    <row r="32" spans="2:17" ht="15" customHeight="1" x14ac:dyDescent="0.25">
      <c r="B32" s="20" t="s">
        <v>72</v>
      </c>
      <c r="C32" s="21" t="s">
        <v>73</v>
      </c>
      <c r="E32" s="83" t="s">
        <v>96</v>
      </c>
      <c r="F32" s="84"/>
      <c r="G32" s="175"/>
      <c r="H32" s="84" t="s">
        <v>97</v>
      </c>
      <c r="I32" s="85">
        <v>10.17</v>
      </c>
      <c r="J32" s="86">
        <v>15.58</v>
      </c>
      <c r="K32" s="85">
        <v>11.13</v>
      </c>
      <c r="L32" s="87">
        <v>750</v>
      </c>
      <c r="M32" s="87">
        <v>108</v>
      </c>
      <c r="N32" s="87">
        <v>89</v>
      </c>
      <c r="O32" s="88">
        <v>0.12535199999999999</v>
      </c>
      <c r="P32" s="47"/>
      <c r="Q32" s="47"/>
    </row>
    <row r="33" spans="2:17" ht="14.25" customHeight="1" x14ac:dyDescent="0.2">
      <c r="B33" s="20" t="s">
        <v>432</v>
      </c>
      <c r="C33" s="21" t="s">
        <v>433</v>
      </c>
      <c r="E33" s="94" t="s">
        <v>894</v>
      </c>
      <c r="F33" s="95" t="s">
        <v>978</v>
      </c>
      <c r="G33" s="177"/>
      <c r="H33" s="95" t="s">
        <v>979</v>
      </c>
      <c r="I33" s="96">
        <f>VLOOKUP(E33,'NTX Wages Hr'!$A$4:$N$418,6,FALSE)</f>
        <v>10.130000000000001</v>
      </c>
      <c r="J33" s="96">
        <f>VLOOKUP(E33,'NTX Wages Hr'!$A$4:$N$418,7,FALSE)</f>
        <v>13.62</v>
      </c>
      <c r="K33" s="96">
        <f>VLOOKUP(E33,'NTX Wages Hr'!$A$4:$N$418,9,FALSE)</f>
        <v>11.33</v>
      </c>
      <c r="L33" s="97">
        <f>VLOOKUP(E33,'NTX Wages Hr'!$A$4:$N$418,4,FALSE)</f>
        <v>80</v>
      </c>
      <c r="M33" s="97">
        <v>43</v>
      </c>
      <c r="N33" s="97">
        <v>61</v>
      </c>
      <c r="O33" s="98">
        <v>0.207483</v>
      </c>
      <c r="P33" s="47"/>
      <c r="Q33" s="47"/>
    </row>
    <row r="34" spans="2:17" ht="14.25" customHeight="1" x14ac:dyDescent="0.2">
      <c r="B34" s="20" t="s">
        <v>1223</v>
      </c>
      <c r="C34" s="21" t="s">
        <v>447</v>
      </c>
      <c r="E34" s="91" t="s">
        <v>706</v>
      </c>
      <c r="F34" s="92"/>
      <c r="G34" s="176"/>
      <c r="H34" s="92" t="s">
        <v>707</v>
      </c>
      <c r="I34" s="85">
        <v>9.76</v>
      </c>
      <c r="J34" s="86">
        <v>17.579999999999998</v>
      </c>
      <c r="K34" s="85">
        <v>11.08</v>
      </c>
      <c r="L34" s="87">
        <v>1770</v>
      </c>
      <c r="M34" s="87">
        <v>282</v>
      </c>
      <c r="N34" s="87">
        <v>85</v>
      </c>
      <c r="O34" s="88">
        <v>3.5956000000000002E-2</v>
      </c>
      <c r="P34" s="47"/>
      <c r="Q34" s="47"/>
    </row>
    <row r="35" spans="2:17" x14ac:dyDescent="0.2">
      <c r="B35" s="20" t="s">
        <v>1224</v>
      </c>
      <c r="C35" s="21" t="s">
        <v>1225</v>
      </c>
      <c r="E35" s="94" t="s">
        <v>92</v>
      </c>
      <c r="F35" s="95"/>
      <c r="G35" s="177"/>
      <c r="H35" s="95" t="s">
        <v>93</v>
      </c>
      <c r="I35" s="96">
        <v>9.49</v>
      </c>
      <c r="J35" s="96">
        <v>13.49</v>
      </c>
      <c r="K35" s="96">
        <v>10.39</v>
      </c>
      <c r="L35" s="97">
        <v>1230</v>
      </c>
      <c r="M35" s="97">
        <v>249</v>
      </c>
      <c r="N35" s="97">
        <v>203</v>
      </c>
      <c r="O35" s="98">
        <v>0.124616</v>
      </c>
      <c r="P35" s="47"/>
      <c r="Q35" s="47"/>
    </row>
    <row r="36" spans="2:17" ht="14.25" customHeight="1" x14ac:dyDescent="0.2">
      <c r="B36" s="20" t="s">
        <v>460</v>
      </c>
      <c r="C36" s="21" t="s">
        <v>461</v>
      </c>
      <c r="E36" s="94" t="s">
        <v>671</v>
      </c>
      <c r="F36" s="95"/>
      <c r="G36" s="177"/>
      <c r="H36" s="95" t="s">
        <v>672</v>
      </c>
      <c r="I36" s="96">
        <v>9.2899999999999991</v>
      </c>
      <c r="J36" s="96">
        <v>13.72</v>
      </c>
      <c r="K36" s="96">
        <v>10.62</v>
      </c>
      <c r="L36" s="97">
        <v>610</v>
      </c>
      <c r="M36" s="97">
        <v>66</v>
      </c>
      <c r="N36" s="97">
        <v>13</v>
      </c>
      <c r="O36" s="98">
        <v>2.5243000000000002E-2</v>
      </c>
      <c r="P36" s="47"/>
      <c r="Q36" s="47"/>
    </row>
    <row r="37" spans="2:17" x14ac:dyDescent="0.2">
      <c r="B37" s="20" t="s">
        <v>464</v>
      </c>
      <c r="C37" s="21" t="s">
        <v>1206</v>
      </c>
      <c r="E37" s="91" t="s">
        <v>84</v>
      </c>
      <c r="F37" s="92"/>
      <c r="G37" s="176"/>
      <c r="H37" s="92" t="s">
        <v>85</v>
      </c>
      <c r="I37" s="85">
        <v>9.2100000000000009</v>
      </c>
      <c r="J37" s="86">
        <v>15.61</v>
      </c>
      <c r="K37" s="85">
        <v>10.17</v>
      </c>
      <c r="L37" s="87">
        <v>2270</v>
      </c>
      <c r="M37" s="87">
        <v>413</v>
      </c>
      <c r="N37" s="87">
        <v>265</v>
      </c>
      <c r="O37" s="88">
        <v>9.9399999999999988E-2</v>
      </c>
      <c r="P37" s="47"/>
      <c r="Q37" s="47"/>
    </row>
    <row r="38" spans="2:17" x14ac:dyDescent="0.2">
      <c r="B38" s="20" t="s">
        <v>86</v>
      </c>
      <c r="C38" s="21" t="s">
        <v>1226</v>
      </c>
      <c r="E38" s="94" t="s">
        <v>551</v>
      </c>
      <c r="F38" s="95"/>
      <c r="G38" s="177"/>
      <c r="H38" s="95" t="s">
        <v>552</v>
      </c>
      <c r="I38" s="96">
        <v>9.1</v>
      </c>
      <c r="J38" s="96">
        <v>12.76</v>
      </c>
      <c r="K38" s="96">
        <v>9.1199999999999992</v>
      </c>
      <c r="L38" s="97">
        <v>370</v>
      </c>
      <c r="M38" s="97">
        <v>73</v>
      </c>
      <c r="N38" s="97">
        <v>22</v>
      </c>
      <c r="O38" s="98">
        <v>4.5643000000000003E-2</v>
      </c>
      <c r="P38" s="47"/>
      <c r="Q38" s="47"/>
    </row>
    <row r="39" spans="2:17" x14ac:dyDescent="0.2">
      <c r="B39" s="20" t="s">
        <v>1070</v>
      </c>
      <c r="C39" s="21" t="s">
        <v>1227</v>
      </c>
      <c r="E39" s="91" t="s">
        <v>368</v>
      </c>
      <c r="F39" s="92"/>
      <c r="G39" s="176"/>
      <c r="H39" s="92" t="s">
        <v>369</v>
      </c>
      <c r="I39" s="85">
        <v>9.09</v>
      </c>
      <c r="J39" s="86">
        <v>15.14</v>
      </c>
      <c r="K39" s="85">
        <v>8.9</v>
      </c>
      <c r="L39" s="87">
        <v>810</v>
      </c>
      <c r="M39" s="87">
        <v>130</v>
      </c>
      <c r="N39" s="87">
        <v>85</v>
      </c>
      <c r="O39" s="88">
        <v>8.2444000000000003E-2</v>
      </c>
      <c r="P39" s="47"/>
      <c r="Q39" s="47"/>
    </row>
    <row r="40" spans="2:17" x14ac:dyDescent="0.2">
      <c r="B40" s="20" t="s">
        <v>1228</v>
      </c>
      <c r="C40" s="21" t="s">
        <v>484</v>
      </c>
      <c r="E40" s="94" t="s">
        <v>573</v>
      </c>
      <c r="F40" s="95"/>
      <c r="G40" s="177"/>
      <c r="H40" s="95" t="s">
        <v>574</v>
      </c>
      <c r="I40" s="96">
        <v>9.06</v>
      </c>
      <c r="J40" s="96">
        <v>12.79</v>
      </c>
      <c r="K40" s="96">
        <v>10.199999999999999</v>
      </c>
      <c r="L40" s="97">
        <v>620</v>
      </c>
      <c r="M40" s="97">
        <v>84</v>
      </c>
      <c r="N40" s="97">
        <v>48</v>
      </c>
      <c r="O40" s="98">
        <v>8.3770000000000011E-2</v>
      </c>
      <c r="P40" s="47"/>
      <c r="Q40" s="47"/>
    </row>
    <row r="41" spans="2:17" x14ac:dyDescent="0.2">
      <c r="B41" s="20" t="s">
        <v>76</v>
      </c>
      <c r="C41" s="21" t="s">
        <v>1229</v>
      </c>
      <c r="E41" s="94" t="s">
        <v>555</v>
      </c>
      <c r="F41" s="95"/>
      <c r="G41" s="177"/>
      <c r="H41" s="95" t="s">
        <v>556</v>
      </c>
      <c r="I41" s="96">
        <v>8.9</v>
      </c>
      <c r="J41" s="96">
        <v>12.33</v>
      </c>
      <c r="K41" s="96">
        <v>9.1</v>
      </c>
      <c r="L41" s="97">
        <v>340</v>
      </c>
      <c r="M41" s="97">
        <v>146</v>
      </c>
      <c r="N41" s="97">
        <v>108</v>
      </c>
      <c r="O41" s="98">
        <v>0.146143</v>
      </c>
      <c r="P41" s="47"/>
      <c r="Q41" s="47"/>
    </row>
    <row r="42" spans="2:17" x14ac:dyDescent="0.2">
      <c r="B42" s="20" t="s">
        <v>487</v>
      </c>
      <c r="C42" s="21" t="s">
        <v>488</v>
      </c>
      <c r="E42" s="94" t="s">
        <v>549</v>
      </c>
      <c r="F42" s="95"/>
      <c r="G42" s="177"/>
      <c r="H42" s="95" t="s">
        <v>550</v>
      </c>
      <c r="I42" s="96">
        <v>8.69</v>
      </c>
      <c r="J42" s="96">
        <v>11.88</v>
      </c>
      <c r="K42" s="96">
        <v>8.77</v>
      </c>
      <c r="L42" s="97">
        <v>290</v>
      </c>
      <c r="M42" s="97">
        <v>110</v>
      </c>
      <c r="N42" s="99">
        <v>-50</v>
      </c>
      <c r="O42" s="100">
        <v>-6.0900999999999997E-2</v>
      </c>
      <c r="P42" s="47"/>
      <c r="Q42" s="47"/>
    </row>
    <row r="43" spans="2:17" ht="14.25" customHeight="1" x14ac:dyDescent="0.2">
      <c r="B43" s="20" t="s">
        <v>491</v>
      </c>
      <c r="C43" s="21" t="s">
        <v>492</v>
      </c>
      <c r="E43" s="94" t="s">
        <v>657</v>
      </c>
      <c r="F43" s="95"/>
      <c r="G43" s="177"/>
      <c r="H43" s="95" t="s">
        <v>658</v>
      </c>
      <c r="I43" s="96">
        <v>8.64</v>
      </c>
      <c r="J43" s="96">
        <v>11.46</v>
      </c>
      <c r="K43" s="96">
        <v>8.7899999999999991</v>
      </c>
      <c r="L43" s="97">
        <v>170</v>
      </c>
      <c r="M43" s="97">
        <v>49</v>
      </c>
      <c r="N43" s="97">
        <v>66</v>
      </c>
      <c r="O43" s="98">
        <v>0.29864299999999999</v>
      </c>
      <c r="P43" s="47"/>
      <c r="Q43" s="47"/>
    </row>
    <row r="44" spans="2:17" ht="14.25" customHeight="1" x14ac:dyDescent="0.2">
      <c r="B44" s="20" t="s">
        <v>493</v>
      </c>
      <c r="C44" s="21" t="s">
        <v>494</v>
      </c>
      <c r="E44" s="94" t="s">
        <v>380</v>
      </c>
      <c r="F44" s="95" t="s">
        <v>1220</v>
      </c>
      <c r="G44" s="177"/>
      <c r="H44" s="95" t="s">
        <v>381</v>
      </c>
      <c r="I44" s="96">
        <f>VLOOKUP(E44,'NTX Wages Annual'!$A$4:$N$418,6,FALSE)/40/52</f>
        <v>8.5456730769230766</v>
      </c>
      <c r="J44" s="96">
        <f>VLOOKUP(E44,'NTX Wages Annual'!$A$4:$N$418,7,FALSE)/40/52</f>
        <v>11.576442307692307</v>
      </c>
      <c r="K44" s="96">
        <f>VLOOKUP(E44,'NTX Wages Annual'!$A$4:$N$418,9,FALSE)/40/52</f>
        <v>8.7153846153846146</v>
      </c>
      <c r="L44" s="97">
        <v>870</v>
      </c>
      <c r="M44" s="97">
        <v>85</v>
      </c>
      <c r="N44" s="97">
        <v>40</v>
      </c>
      <c r="O44" s="98">
        <v>4.6189000000000001E-2</v>
      </c>
      <c r="P44" s="47"/>
      <c r="Q44" s="47"/>
    </row>
    <row r="45" spans="2:17" x14ac:dyDescent="0.2">
      <c r="B45" s="20" t="s">
        <v>495</v>
      </c>
      <c r="C45" s="21" t="s">
        <v>496</v>
      </c>
      <c r="E45" s="94" t="s">
        <v>609</v>
      </c>
      <c r="F45" s="95"/>
      <c r="G45" s="177"/>
      <c r="H45" s="95" t="s">
        <v>610</v>
      </c>
      <c r="I45" s="96">
        <v>8.31</v>
      </c>
      <c r="J45" s="96">
        <v>11.72</v>
      </c>
      <c r="K45" s="96">
        <v>8.6</v>
      </c>
      <c r="L45" s="97">
        <v>2300</v>
      </c>
      <c r="M45" s="97">
        <v>294</v>
      </c>
      <c r="N45" s="97">
        <v>72</v>
      </c>
      <c r="O45" s="98">
        <v>4.6571999999999995E-2</v>
      </c>
      <c r="P45" s="47"/>
      <c r="Q45" s="47"/>
    </row>
    <row r="46" spans="2:17" x14ac:dyDescent="0.2">
      <c r="B46" s="20" t="s">
        <v>517</v>
      </c>
      <c r="C46" s="21" t="s">
        <v>518</v>
      </c>
      <c r="E46" s="94" t="s">
        <v>559</v>
      </c>
      <c r="F46" s="95"/>
      <c r="G46" s="177"/>
      <c r="H46" s="95" t="s">
        <v>1067</v>
      </c>
      <c r="I46" s="96">
        <v>8.1199999999999992</v>
      </c>
      <c r="J46" s="96">
        <v>10.8</v>
      </c>
      <c r="K46" s="96">
        <v>8.42</v>
      </c>
      <c r="L46" s="97">
        <v>2580</v>
      </c>
      <c r="M46" s="97">
        <v>672</v>
      </c>
      <c r="N46" s="97">
        <v>312</v>
      </c>
      <c r="O46" s="98">
        <v>0.10379200000000001</v>
      </c>
      <c r="P46" s="47"/>
      <c r="Q46" s="47"/>
    </row>
    <row r="47" spans="2:17" ht="14.25" customHeight="1" x14ac:dyDescent="0.2">
      <c r="B47" s="20" t="s">
        <v>521</v>
      </c>
      <c r="C47" s="21" t="s">
        <v>1230</v>
      </c>
      <c r="E47" s="94" t="s">
        <v>599</v>
      </c>
      <c r="F47" s="95"/>
      <c r="G47" s="177"/>
      <c r="H47" s="95" t="s">
        <v>600</v>
      </c>
      <c r="I47" s="96">
        <v>8.1</v>
      </c>
      <c r="J47" s="96">
        <v>10.8</v>
      </c>
      <c r="K47" s="96">
        <v>8.3800000000000008</v>
      </c>
      <c r="L47" s="97">
        <v>320</v>
      </c>
      <c r="M47" s="97">
        <v>83</v>
      </c>
      <c r="N47" s="97">
        <v>2</v>
      </c>
      <c r="O47" s="98">
        <v>3.3219999999999999E-3</v>
      </c>
      <c r="P47" s="47"/>
      <c r="Q47" s="47"/>
    </row>
    <row r="48" spans="2:17" x14ac:dyDescent="0.2">
      <c r="B48" s="20" t="s">
        <v>547</v>
      </c>
      <c r="C48" s="21" t="s">
        <v>548</v>
      </c>
      <c r="E48" s="94" t="s">
        <v>88</v>
      </c>
      <c r="F48" s="95"/>
      <c r="G48" s="177"/>
      <c r="H48" s="95" t="s">
        <v>89</v>
      </c>
      <c r="I48" s="96">
        <v>7.92</v>
      </c>
      <c r="J48" s="96">
        <v>11.93</v>
      </c>
      <c r="K48" s="96">
        <v>8.0299999999999994</v>
      </c>
      <c r="L48" s="97">
        <v>1120</v>
      </c>
      <c r="M48" s="97">
        <v>243</v>
      </c>
      <c r="N48" s="97">
        <v>152</v>
      </c>
      <c r="O48" s="98">
        <v>0.13780599999999998</v>
      </c>
      <c r="P48" s="47"/>
      <c r="Q48" s="47"/>
    </row>
    <row r="49" spans="2:17" x14ac:dyDescent="0.2">
      <c r="B49" s="20" t="s">
        <v>80</v>
      </c>
      <c r="C49" s="21" t="s">
        <v>1231</v>
      </c>
      <c r="E49" s="123" t="s">
        <v>348</v>
      </c>
      <c r="F49" s="124"/>
      <c r="G49" s="125"/>
      <c r="H49" s="124" t="s">
        <v>1202</v>
      </c>
      <c r="I49" s="134">
        <f>VLOOKUP(E49,'NTX Wages Annual'!$A$4:$N$418,6,FALSE)</f>
        <v>45161</v>
      </c>
      <c r="J49" s="134">
        <f>VLOOKUP(E49,'NTX Wages Annual'!$A$4:$N$418,6,FALSE)</f>
        <v>45161</v>
      </c>
      <c r="K49" s="134">
        <f>VLOOKUP(E49,'NTX Wages Annual'!$A$4:$N$418,6,FALSE)</f>
        <v>45161</v>
      </c>
      <c r="L49" s="128">
        <v>490</v>
      </c>
      <c r="M49" s="129">
        <v>39</v>
      </c>
      <c r="N49" s="129">
        <v>16</v>
      </c>
      <c r="O49" s="178">
        <v>3.1127999999999999E-2</v>
      </c>
      <c r="P49" s="47"/>
      <c r="Q49" s="47"/>
    </row>
    <row r="50" spans="2:17" x14ac:dyDescent="0.2">
      <c r="B50" s="20" t="s">
        <v>605</v>
      </c>
      <c r="C50" s="21" t="s">
        <v>606</v>
      </c>
      <c r="E50" s="123" t="s">
        <v>128</v>
      </c>
      <c r="F50" s="124"/>
      <c r="G50" s="125"/>
      <c r="H50" s="124" t="s">
        <v>129</v>
      </c>
      <c r="I50" s="134">
        <v>38.31</v>
      </c>
      <c r="J50" s="134">
        <v>65.84</v>
      </c>
      <c r="K50" s="134">
        <v>39.44</v>
      </c>
      <c r="L50" s="128">
        <v>50</v>
      </c>
      <c r="M50" s="129">
        <v>6</v>
      </c>
      <c r="N50" s="129">
        <v>9</v>
      </c>
      <c r="O50" s="178">
        <v>0.138462</v>
      </c>
      <c r="P50" s="47"/>
      <c r="Q50" s="47"/>
    </row>
    <row r="51" spans="2:17" x14ac:dyDescent="0.2">
      <c r="B51" s="20" t="s">
        <v>643</v>
      </c>
      <c r="C51" s="21" t="s">
        <v>1232</v>
      </c>
      <c r="E51" s="123" t="s">
        <v>242</v>
      </c>
      <c r="F51" s="124"/>
      <c r="G51" s="125"/>
      <c r="H51" s="124" t="s">
        <v>243</v>
      </c>
      <c r="I51" s="134">
        <v>37.92</v>
      </c>
      <c r="J51" s="134">
        <v>78.849999999999994</v>
      </c>
      <c r="K51" s="134">
        <v>45.88</v>
      </c>
      <c r="L51" s="128">
        <v>50</v>
      </c>
      <c r="M51" s="129">
        <v>10</v>
      </c>
      <c r="N51" s="129">
        <v>27</v>
      </c>
      <c r="O51" s="178">
        <v>0.25471699999999997</v>
      </c>
      <c r="P51" s="47"/>
      <c r="Q51" s="47"/>
    </row>
    <row r="52" spans="2:17" x14ac:dyDescent="0.2">
      <c r="B52" s="20" t="s">
        <v>70</v>
      </c>
      <c r="C52" s="21" t="s">
        <v>71</v>
      </c>
      <c r="E52" s="123" t="s">
        <v>130</v>
      </c>
      <c r="F52" s="124"/>
      <c r="G52" s="125"/>
      <c r="H52" s="124" t="s">
        <v>131</v>
      </c>
      <c r="I52" s="134">
        <v>35.090000000000003</v>
      </c>
      <c r="J52" s="134">
        <v>72.91</v>
      </c>
      <c r="K52" s="134">
        <v>39.72</v>
      </c>
      <c r="L52" s="128">
        <v>180</v>
      </c>
      <c r="M52" s="129">
        <v>19</v>
      </c>
      <c r="N52" s="129">
        <v>40</v>
      </c>
      <c r="O52" s="178">
        <v>0.20202000000000001</v>
      </c>
      <c r="P52" s="47"/>
      <c r="Q52" s="47"/>
    </row>
    <row r="53" spans="2:17" x14ac:dyDescent="0.2">
      <c r="B53" s="20" t="s">
        <v>94</v>
      </c>
      <c r="C53" s="21" t="s">
        <v>95</v>
      </c>
      <c r="E53" s="123" t="s">
        <v>418</v>
      </c>
      <c r="F53" s="124"/>
      <c r="G53" s="125"/>
      <c r="H53" s="124" t="s">
        <v>419</v>
      </c>
      <c r="I53" s="134">
        <v>32.22</v>
      </c>
      <c r="J53" s="134">
        <v>54.74</v>
      </c>
      <c r="K53" s="134">
        <v>37.42</v>
      </c>
      <c r="L53" s="128">
        <v>140</v>
      </c>
      <c r="M53" s="129">
        <v>5</v>
      </c>
      <c r="N53" s="129">
        <v>10</v>
      </c>
      <c r="O53" s="178">
        <v>0.13513500000000001</v>
      </c>
      <c r="P53" s="47"/>
      <c r="Q53" s="47"/>
    </row>
    <row r="54" spans="2:17" x14ac:dyDescent="0.2">
      <c r="B54" s="20" t="s">
        <v>718</v>
      </c>
      <c r="C54" s="21" t="s">
        <v>1142</v>
      </c>
      <c r="E54" s="123" t="s">
        <v>416</v>
      </c>
      <c r="F54" s="124"/>
      <c r="G54" s="135" t="s">
        <v>1035</v>
      </c>
      <c r="H54" s="124" t="s">
        <v>417</v>
      </c>
      <c r="I54" s="134">
        <v>31.34</v>
      </c>
      <c r="J54" s="134">
        <v>54.27</v>
      </c>
      <c r="K54" s="134">
        <v>36.159999999999997</v>
      </c>
      <c r="L54" s="128">
        <v>70</v>
      </c>
      <c r="M54" s="136">
        <f>VLOOKUP($G54,'Occ Projections'!$B$4:$Q$304,10,FALSE)</f>
        <v>193</v>
      </c>
      <c r="N54" s="136">
        <f>VLOOKUP($G54,'Occ Projections'!$B$4:$Q$304,5,FALSE)</f>
        <v>339</v>
      </c>
      <c r="O54" s="179">
        <v>0.1111</v>
      </c>
      <c r="P54" s="47" t="s">
        <v>937</v>
      </c>
      <c r="Q54" s="47" t="s">
        <v>1255</v>
      </c>
    </row>
    <row r="55" spans="2:17" ht="14.25" customHeight="1" x14ac:dyDescent="0.2">
      <c r="B55" s="20" t="s">
        <v>720</v>
      </c>
      <c r="C55" s="21" t="s">
        <v>721</v>
      </c>
      <c r="E55" s="123" t="s">
        <v>428</v>
      </c>
      <c r="F55" s="124"/>
      <c r="G55" s="135" t="s">
        <v>1035</v>
      </c>
      <c r="H55" s="124" t="s">
        <v>429</v>
      </c>
      <c r="I55" s="134">
        <v>30.51</v>
      </c>
      <c r="J55" s="134">
        <v>59.05</v>
      </c>
      <c r="K55" s="134">
        <v>36.729999999999997</v>
      </c>
      <c r="L55" s="128">
        <v>40</v>
      </c>
      <c r="M55" s="136">
        <f>VLOOKUP($G55,'Occ Projections'!$B$4:$Q$304,10,FALSE)</f>
        <v>193</v>
      </c>
      <c r="N55" s="136">
        <f>VLOOKUP($G55,'Occ Projections'!$B$4:$Q$304,5,FALSE)</f>
        <v>339</v>
      </c>
      <c r="O55" s="179">
        <v>0.1111</v>
      </c>
      <c r="P55" s="47" t="s">
        <v>937</v>
      </c>
      <c r="Q55" s="47" t="s">
        <v>1255</v>
      </c>
    </row>
    <row r="56" spans="2:17" x14ac:dyDescent="0.2">
      <c r="B56" s="20" t="s">
        <v>722</v>
      </c>
      <c r="C56" s="21" t="s">
        <v>723</v>
      </c>
      <c r="E56" s="123" t="s">
        <v>238</v>
      </c>
      <c r="F56" s="124"/>
      <c r="G56" s="125"/>
      <c r="H56" s="124" t="s">
        <v>239</v>
      </c>
      <c r="I56" s="134">
        <v>29.89</v>
      </c>
      <c r="J56" s="134">
        <v>45</v>
      </c>
      <c r="K56" s="134">
        <v>32.01</v>
      </c>
      <c r="L56" s="128">
        <v>80</v>
      </c>
      <c r="M56" s="129">
        <v>14</v>
      </c>
      <c r="N56" s="129">
        <v>40</v>
      </c>
      <c r="O56" s="178">
        <v>0.28169</v>
      </c>
      <c r="P56" s="47"/>
      <c r="Q56" s="47"/>
    </row>
    <row r="57" spans="2:17" x14ac:dyDescent="0.2">
      <c r="B57" s="20" t="s">
        <v>74</v>
      </c>
      <c r="C57" s="21" t="s">
        <v>75</v>
      </c>
      <c r="E57" s="123" t="s">
        <v>240</v>
      </c>
      <c r="F57" s="124"/>
      <c r="G57" s="135" t="s">
        <v>984</v>
      </c>
      <c r="H57" s="148" t="s">
        <v>241</v>
      </c>
      <c r="I57" s="134">
        <v>28.11</v>
      </c>
      <c r="J57" s="134">
        <v>46.71</v>
      </c>
      <c r="K57" s="134">
        <v>32.14</v>
      </c>
      <c r="L57" s="128">
        <v>80</v>
      </c>
      <c r="M57" s="136">
        <f>VLOOKUP(G57,'Occ Projections'!$B$4:$Q$204,10,FALSE)</f>
        <v>82</v>
      </c>
      <c r="N57" s="136">
        <f>VLOOKUP(G57,'Occ Projections'!$B$4:$Q$204,5,FALSE)</f>
        <v>195</v>
      </c>
      <c r="O57" s="179">
        <v>0.2145</v>
      </c>
      <c r="P57" s="47" t="s">
        <v>937</v>
      </c>
      <c r="Q57" s="47" t="s">
        <v>985</v>
      </c>
    </row>
    <row r="58" spans="2:17" ht="14.25" customHeight="1" x14ac:dyDescent="0.2">
      <c r="B58" s="20" t="s">
        <v>726</v>
      </c>
      <c r="C58" s="21" t="s">
        <v>727</v>
      </c>
      <c r="E58" s="123" t="s">
        <v>1223</v>
      </c>
      <c r="F58" s="124" t="s">
        <v>446</v>
      </c>
      <c r="G58" s="125"/>
      <c r="H58" s="124" t="s">
        <v>447</v>
      </c>
      <c r="I58" s="134">
        <f>VLOOKUP(F58,'NTX Wages Hr'!$A$4:$N$418,6,FALSE)</f>
        <v>26.46</v>
      </c>
      <c r="J58" s="134">
        <f>VLOOKUP(F58,'NTX Wages Hr'!$A$4:$N$418,7,FALSE)</f>
        <v>37.5</v>
      </c>
      <c r="K58" s="134">
        <f>VLOOKUP(F58,'NTX Wages Hr'!$A$4:$N$418,9,FALSE)</f>
        <v>29.5</v>
      </c>
      <c r="L58" s="129">
        <f>VLOOKUP(F58,'NTX Wages Hr'!$A$4:$N$418,4,FALSE)</f>
        <v>90</v>
      </c>
      <c r="M58" s="129" t="e">
        <f>VLOOKUP(F58,'Occ Projections'!$B$6:$Q$304,10,FALSE)</f>
        <v>#N/A</v>
      </c>
      <c r="N58" s="129" t="e">
        <f>VLOOKUP(F58,'Occ Projections'!$B$4:$Q$304,5,FALSE)</f>
        <v>#N/A</v>
      </c>
      <c r="O58" s="178" t="e">
        <f>VLOOKUP(F58,'Occ Projections'!$B$4:$Q$304,6,FALSE)</f>
        <v>#N/A</v>
      </c>
      <c r="P58" s="47"/>
      <c r="Q58" s="47"/>
    </row>
    <row r="59" spans="2:17" x14ac:dyDescent="0.2">
      <c r="B59" s="20" t="s">
        <v>728</v>
      </c>
      <c r="C59" s="21" t="s">
        <v>729</v>
      </c>
      <c r="E59" s="123" t="s">
        <v>178</v>
      </c>
      <c r="F59" s="124"/>
      <c r="G59" s="135" t="s">
        <v>964</v>
      </c>
      <c r="H59" s="124" t="s">
        <v>179</v>
      </c>
      <c r="I59" s="134">
        <v>25.45</v>
      </c>
      <c r="J59" s="134">
        <v>47</v>
      </c>
      <c r="K59" s="134">
        <v>30.98</v>
      </c>
      <c r="L59" s="128">
        <v>60</v>
      </c>
      <c r="M59" s="136">
        <f>VLOOKUP($G59,'Occ Projections'!$B$4:$Q$304,10,FALSE)</f>
        <v>149</v>
      </c>
      <c r="N59" s="136">
        <f>VLOOKUP($G59,'Occ Projections'!$B$4:$Q$304,5,FALSE)</f>
        <v>156</v>
      </c>
      <c r="O59" s="179">
        <f>VLOOKUP($G59,'Occ Projections'!$B$4:$Q$304,6,FALSE)/100</f>
        <v>0.104278</v>
      </c>
      <c r="P59" s="47" t="s">
        <v>937</v>
      </c>
      <c r="Q59" s="47" t="s">
        <v>965</v>
      </c>
    </row>
    <row r="60" spans="2:17" ht="14.25" customHeight="1" x14ac:dyDescent="0.2">
      <c r="B60" s="20" t="s">
        <v>736</v>
      </c>
      <c r="C60" s="21" t="s">
        <v>1209</v>
      </c>
      <c r="E60" s="123" t="s">
        <v>220</v>
      </c>
      <c r="F60" s="124" t="s">
        <v>1215</v>
      </c>
      <c r="G60" s="125"/>
      <c r="H60" s="124" t="s">
        <v>221</v>
      </c>
      <c r="I60" s="134">
        <f>VLOOKUP(E60,'NTX Wages Hr'!$A$4:$N$418,6,FALSE)</f>
        <v>24.27</v>
      </c>
      <c r="J60" s="134">
        <f>VLOOKUP(E60,'NTX Wages Hr'!$A$4:$N$418,7,FALSE)</f>
        <v>39.79</v>
      </c>
      <c r="K60" s="134">
        <f>VLOOKUP(E60,'NTX Wages Hr'!$A$4:$N$418,9,FALSE)</f>
        <v>28.34</v>
      </c>
      <c r="L60" s="129">
        <f>VLOOKUP(E60,'NTX Wages Hr'!$A$4:$N$418,4,FALSE)</f>
        <v>70</v>
      </c>
      <c r="M60" s="129">
        <f>VLOOKUP(E60,'Occ Projections'!B4:Q304,10,FALSE)</f>
        <v>8</v>
      </c>
      <c r="N60" s="129">
        <f>VLOOKUP(E60,'Occ Projections'!$B$4:$Q$304,5,FALSE)</f>
        <v>10</v>
      </c>
      <c r="O60" s="178">
        <v>0.10886999999999999</v>
      </c>
      <c r="P60" s="47"/>
      <c r="Q60" s="47"/>
    </row>
    <row r="61" spans="2:17" x14ac:dyDescent="0.2">
      <c r="B61" s="20" t="s">
        <v>78</v>
      </c>
      <c r="C61" s="21" t="s">
        <v>79</v>
      </c>
      <c r="E61" s="123" t="s">
        <v>136</v>
      </c>
      <c r="F61" s="124"/>
      <c r="G61" s="135" t="s">
        <v>947</v>
      </c>
      <c r="H61" s="124" t="s">
        <v>1256</v>
      </c>
      <c r="I61" s="134">
        <v>24</v>
      </c>
      <c r="J61" s="134">
        <v>50.07</v>
      </c>
      <c r="K61" s="134">
        <v>28.43</v>
      </c>
      <c r="L61" s="128">
        <v>30</v>
      </c>
      <c r="M61" s="136">
        <f>VLOOKUP($G61,'Occ Projections'!$B$4:$Q$304,10,FALSE)</f>
        <v>61</v>
      </c>
      <c r="N61" s="136">
        <f>VLOOKUP($G61,'Occ Projections'!$B$4:$Q$304,5,FALSE)</f>
        <v>87</v>
      </c>
      <c r="O61" s="179">
        <f>VLOOKUP($G61,'Occ Projections'!$B$4:$Q$304,6,FALSE)/100</f>
        <v>0.130827</v>
      </c>
      <c r="P61" s="47" t="s">
        <v>937</v>
      </c>
      <c r="Q61" s="47" t="s">
        <v>948</v>
      </c>
    </row>
    <row r="62" spans="2:17" x14ac:dyDescent="0.2">
      <c r="B62" s="20" t="s">
        <v>1200</v>
      </c>
      <c r="C62" s="21" t="s">
        <v>1201</v>
      </c>
      <c r="E62" s="123" t="s">
        <v>487</v>
      </c>
      <c r="F62" s="124"/>
      <c r="G62" s="135" t="s">
        <v>1053</v>
      </c>
      <c r="H62" s="124" t="s">
        <v>488</v>
      </c>
      <c r="I62" s="134">
        <v>23.68</v>
      </c>
      <c r="J62" s="134">
        <v>36.840000000000003</v>
      </c>
      <c r="K62" s="134">
        <v>27.55</v>
      </c>
      <c r="L62" s="128">
        <v>80</v>
      </c>
      <c r="M62" s="136">
        <f>VLOOKUP($G62,'Occ Projections'!$B$4:$Q$304,10,FALSE)</f>
        <v>13</v>
      </c>
      <c r="N62" s="136">
        <f>VLOOKUP($G62,'Occ Projections'!$B$4:$Q$304,5,FALSE)</f>
        <v>12</v>
      </c>
      <c r="O62" s="179">
        <f>VLOOKUP($G62,'Occ Projections'!$B$4:$Q$304,6,FALSE)/100</f>
        <v>0.12903200000000001</v>
      </c>
      <c r="P62" s="47" t="s">
        <v>937</v>
      </c>
      <c r="Q62" s="47" t="s">
        <v>1050</v>
      </c>
    </row>
    <row r="63" spans="2:17" x14ac:dyDescent="0.2">
      <c r="B63" s="20" t="s">
        <v>774</v>
      </c>
      <c r="C63" s="21" t="s">
        <v>1233</v>
      </c>
      <c r="E63" s="123" t="s">
        <v>210</v>
      </c>
      <c r="F63" s="124"/>
      <c r="G63" s="125"/>
      <c r="H63" s="124" t="s">
        <v>1205</v>
      </c>
      <c r="I63" s="134">
        <v>22.85</v>
      </c>
      <c r="J63" s="134">
        <v>42.61</v>
      </c>
      <c r="K63" s="134">
        <v>23.82</v>
      </c>
      <c r="L63" s="128">
        <v>80</v>
      </c>
      <c r="M63" s="129">
        <v>6</v>
      </c>
      <c r="N63" s="129">
        <v>13</v>
      </c>
      <c r="O63" s="178">
        <v>0.19696999999999998</v>
      </c>
      <c r="P63" s="47"/>
      <c r="Q63" s="47"/>
    </row>
    <row r="64" spans="2:17" x14ac:dyDescent="0.2">
      <c r="B64" s="20" t="s">
        <v>790</v>
      </c>
      <c r="C64" s="21" t="s">
        <v>1208</v>
      </c>
      <c r="E64" s="123" t="s">
        <v>174</v>
      </c>
      <c r="F64" s="124"/>
      <c r="G64" s="125"/>
      <c r="H64" s="124" t="s">
        <v>175</v>
      </c>
      <c r="I64" s="134">
        <v>22.38</v>
      </c>
      <c r="J64" s="134">
        <v>38.4</v>
      </c>
      <c r="K64" s="134">
        <v>25.13</v>
      </c>
      <c r="L64" s="128">
        <v>40</v>
      </c>
      <c r="M64" s="129">
        <v>13</v>
      </c>
      <c r="N64" s="129">
        <v>41</v>
      </c>
      <c r="O64" s="178">
        <v>0.50617299999999998</v>
      </c>
      <c r="P64" s="47"/>
      <c r="Q64" s="47"/>
    </row>
    <row r="65" spans="2:17" ht="14.25" customHeight="1" x14ac:dyDescent="0.2">
      <c r="B65" s="20" t="s">
        <v>794</v>
      </c>
      <c r="C65" s="21" t="s">
        <v>1207</v>
      </c>
      <c r="E65" s="123" t="s">
        <v>160</v>
      </c>
      <c r="F65" s="124"/>
      <c r="G65" s="125"/>
      <c r="H65" s="124" t="s">
        <v>161</v>
      </c>
      <c r="I65" s="134">
        <v>19.54</v>
      </c>
      <c r="J65" s="134">
        <v>33.86</v>
      </c>
      <c r="K65" s="134">
        <v>21.98</v>
      </c>
      <c r="L65" s="128">
        <v>80</v>
      </c>
      <c r="M65" s="129">
        <v>9</v>
      </c>
      <c r="N65" s="129">
        <v>13</v>
      </c>
      <c r="O65" s="178">
        <v>0.16250000000000001</v>
      </c>
      <c r="P65" s="47"/>
      <c r="Q65" s="47"/>
    </row>
    <row r="66" spans="2:17" ht="14.25" customHeight="1" x14ac:dyDescent="0.2">
      <c r="B66" s="20" t="s">
        <v>796</v>
      </c>
      <c r="C66" s="21" t="s">
        <v>797</v>
      </c>
      <c r="E66" s="123" t="s">
        <v>796</v>
      </c>
      <c r="F66" s="124"/>
      <c r="G66" s="135" t="s">
        <v>1160</v>
      </c>
      <c r="H66" s="124" t="s">
        <v>797</v>
      </c>
      <c r="I66" s="134">
        <v>18.440000000000001</v>
      </c>
      <c r="J66" s="134">
        <v>27.72</v>
      </c>
      <c r="K66" s="134">
        <v>21.41</v>
      </c>
      <c r="L66" s="128">
        <v>30</v>
      </c>
      <c r="M66" s="136">
        <f>VLOOKUP($G66,'Occ Projections'!$B$4:$Q$304,10,FALSE)</f>
        <v>197</v>
      </c>
      <c r="N66" s="136">
        <f>VLOOKUP($G66,'Occ Projections'!$B$4:$Q$304,5,FALSE)</f>
        <v>213</v>
      </c>
      <c r="O66" s="179">
        <f>VLOOKUP($G66,'Occ Projections'!$B$4:$Q$304,6,FALSE)/100</f>
        <v>0.12102299999999999</v>
      </c>
      <c r="P66" s="47" t="s">
        <v>937</v>
      </c>
      <c r="Q66" s="47" t="s">
        <v>1161</v>
      </c>
    </row>
    <row r="67" spans="2:17" x14ac:dyDescent="0.2">
      <c r="B67" s="20" t="s">
        <v>98</v>
      </c>
      <c r="C67" s="21" t="s">
        <v>99</v>
      </c>
      <c r="E67" s="123" t="s">
        <v>464</v>
      </c>
      <c r="F67" s="124" t="s">
        <v>1070</v>
      </c>
      <c r="G67" s="125"/>
      <c r="H67" s="124" t="s">
        <v>1257</v>
      </c>
      <c r="I67" s="134">
        <v>18.18</v>
      </c>
      <c r="J67" s="134">
        <v>23.7</v>
      </c>
      <c r="K67" s="134">
        <v>22.4</v>
      </c>
      <c r="L67" s="128">
        <v>80</v>
      </c>
      <c r="M67" s="129">
        <f>VLOOKUP($F67,'Occ Projections'!$B$4:$Q$304,10,FALSE)</f>
        <v>15</v>
      </c>
      <c r="N67" s="129">
        <f>VLOOKUP($F67,'Occ Projections'!$B$4:$Q$304,5,FALSE)</f>
        <v>18</v>
      </c>
      <c r="O67" s="178">
        <f>VLOOKUP($F67,'Occ Projections'!$B$4:$Q$304,6,FALSE)/100</f>
        <v>9.8901000000000003E-2</v>
      </c>
      <c r="P67" s="47"/>
      <c r="Q67" s="47"/>
    </row>
    <row r="68" spans="2:17" ht="14.25" customHeight="1" x14ac:dyDescent="0.2">
      <c r="B68" s="20" t="s">
        <v>830</v>
      </c>
      <c r="C68" s="21" t="s">
        <v>831</v>
      </c>
      <c r="E68" s="123" t="s">
        <v>300</v>
      </c>
      <c r="F68" s="124"/>
      <c r="G68" s="125"/>
      <c r="H68" s="124" t="s">
        <v>301</v>
      </c>
      <c r="I68" s="134">
        <v>18.12</v>
      </c>
      <c r="J68" s="134">
        <v>29.83</v>
      </c>
      <c r="K68" s="134">
        <v>19.670000000000002</v>
      </c>
      <c r="L68" s="128">
        <v>100</v>
      </c>
      <c r="M68" s="129">
        <v>13</v>
      </c>
      <c r="N68" s="129">
        <v>12</v>
      </c>
      <c r="O68" s="178">
        <v>9.7560999999999995E-2</v>
      </c>
      <c r="P68" s="47"/>
      <c r="Q68" s="47"/>
    </row>
    <row r="69" spans="2:17" x14ac:dyDescent="0.2">
      <c r="B69" s="20" t="s">
        <v>838</v>
      </c>
      <c r="C69" s="21" t="s">
        <v>1234</v>
      </c>
      <c r="E69" s="123" t="s">
        <v>794</v>
      </c>
      <c r="F69" s="124"/>
      <c r="G69" s="125"/>
      <c r="H69" s="124" t="s">
        <v>1207</v>
      </c>
      <c r="I69" s="134">
        <v>17.13</v>
      </c>
      <c r="J69" s="134">
        <v>27.43</v>
      </c>
      <c r="K69" s="134">
        <v>18.34</v>
      </c>
      <c r="L69" s="128">
        <v>230</v>
      </c>
      <c r="M69" s="129">
        <v>20</v>
      </c>
      <c r="N69" s="129">
        <v>37</v>
      </c>
      <c r="O69" s="178">
        <v>0.21893499999999999</v>
      </c>
      <c r="P69" s="47"/>
      <c r="Q69" s="47"/>
    </row>
    <row r="70" spans="2:17" ht="14.25" customHeight="1" x14ac:dyDescent="0.2">
      <c r="B70" s="20" t="s">
        <v>874</v>
      </c>
      <c r="C70" s="21" t="s">
        <v>1235</v>
      </c>
      <c r="E70" s="123" t="s">
        <v>1224</v>
      </c>
      <c r="F70" s="124" t="s">
        <v>456</v>
      </c>
      <c r="G70" s="135" t="s">
        <v>1044</v>
      </c>
      <c r="H70" s="124" t="s">
        <v>1225</v>
      </c>
      <c r="I70" s="134">
        <f>VLOOKUP(F70,'NTX Wages Hr'!$A$4:$N$418,6,FALSE)</f>
        <v>16.96</v>
      </c>
      <c r="J70" s="134">
        <f>VLOOKUP(F70,'NTX Wages Hr'!$A$4:$N$418,7,FALSE)</f>
        <v>21.67</v>
      </c>
      <c r="K70" s="134">
        <f>VLOOKUP(F70,'NTX Wages Hr'!$A$4:$N$418,9,FALSE)</f>
        <v>17.670000000000002</v>
      </c>
      <c r="L70" s="129">
        <f>VLOOKUP(F70,'NTX Wages Hr'!$A$4:$N$418,4,FALSE)</f>
        <v>60</v>
      </c>
      <c r="M70" s="136">
        <f>VLOOKUP(G70,'Occ Projections'!$B$6:$Q$304,10,FALSE)</f>
        <v>23</v>
      </c>
      <c r="N70" s="136">
        <f>VLOOKUP(G70,'Occ Projections'!$B$6:$Q$304,5,FALSE)</f>
        <v>27</v>
      </c>
      <c r="O70" s="179">
        <v>9.4399999999999998E-2</v>
      </c>
      <c r="P70" s="47" t="s">
        <v>949</v>
      </c>
      <c r="Q70" s="47" t="s">
        <v>1253</v>
      </c>
    </row>
    <row r="71" spans="2:17" ht="14.25" customHeight="1" x14ac:dyDescent="0.2">
      <c r="B71" s="20" t="s">
        <v>90</v>
      </c>
      <c r="C71" s="21" t="s">
        <v>1236</v>
      </c>
      <c r="E71" s="123" t="s">
        <v>728</v>
      </c>
      <c r="F71" s="124"/>
      <c r="G71" s="125"/>
      <c r="H71" s="124" t="s">
        <v>729</v>
      </c>
      <c r="I71" s="134">
        <v>16.510000000000002</v>
      </c>
      <c r="J71" s="134">
        <v>27.93</v>
      </c>
      <c r="K71" s="134">
        <v>18.34</v>
      </c>
      <c r="L71" s="128">
        <v>250</v>
      </c>
      <c r="M71" s="129">
        <v>25</v>
      </c>
      <c r="N71" s="129">
        <v>27</v>
      </c>
      <c r="O71" s="178">
        <v>0.12857100000000002</v>
      </c>
      <c r="P71" s="47"/>
      <c r="Q71" s="47"/>
    </row>
    <row r="72" spans="2:17" x14ac:dyDescent="0.2">
      <c r="B72" s="20" t="s">
        <v>96</v>
      </c>
      <c r="C72" s="21" t="s">
        <v>97</v>
      </c>
      <c r="E72" s="123" t="s">
        <v>517</v>
      </c>
      <c r="F72" s="124"/>
      <c r="G72" s="135" t="s">
        <v>1063</v>
      </c>
      <c r="H72" s="124" t="s">
        <v>518</v>
      </c>
      <c r="I72" s="134">
        <v>16.13</v>
      </c>
      <c r="J72" s="134">
        <v>25.02</v>
      </c>
      <c r="K72" s="134">
        <v>19.14</v>
      </c>
      <c r="L72" s="128">
        <v>250</v>
      </c>
      <c r="M72" s="136">
        <f>VLOOKUP($G72,'Occ Projections'!$B$4:$Q$304,10,FALSE)</f>
        <v>19</v>
      </c>
      <c r="N72" s="151">
        <f>VLOOKUP($G72,'Occ Projections'!$B$4:$Q$304,5,FALSE)</f>
        <v>-3</v>
      </c>
      <c r="O72" s="180">
        <f>VLOOKUP($G72,'Occ Projections'!$B$4:$Q$304,6,FALSE)/100</f>
        <v>-1.2244999999999999E-2</v>
      </c>
      <c r="P72" s="47" t="s">
        <v>937</v>
      </c>
      <c r="Q72" s="47" t="s">
        <v>1064</v>
      </c>
    </row>
    <row r="73" spans="2:17" x14ac:dyDescent="0.2">
      <c r="B73" s="20" t="s">
        <v>910</v>
      </c>
      <c r="C73" s="21" t="s">
        <v>1237</v>
      </c>
      <c r="E73" s="123" t="s">
        <v>152</v>
      </c>
      <c r="F73" s="124"/>
      <c r="G73" s="125"/>
      <c r="H73" s="124" t="s">
        <v>153</v>
      </c>
      <c r="I73" s="134">
        <v>15.92</v>
      </c>
      <c r="J73" s="134">
        <v>31.46</v>
      </c>
      <c r="K73" s="134">
        <v>17.739999999999998</v>
      </c>
      <c r="L73" s="128">
        <v>90</v>
      </c>
      <c r="M73" s="129">
        <v>18</v>
      </c>
      <c r="N73" s="129">
        <v>11</v>
      </c>
      <c r="O73" s="178">
        <v>7.4324000000000001E-2</v>
      </c>
      <c r="P73" s="47"/>
      <c r="Q73" s="47"/>
    </row>
    <row r="74" spans="2:17" ht="14.25" customHeight="1" x14ac:dyDescent="0.2">
      <c r="E74" s="123" t="s">
        <v>790</v>
      </c>
      <c r="F74" s="124"/>
      <c r="G74" s="135" t="s">
        <v>1160</v>
      </c>
      <c r="H74" s="124" t="s">
        <v>1208</v>
      </c>
      <c r="I74" s="134">
        <v>15.83</v>
      </c>
      <c r="J74" s="134">
        <v>25.2</v>
      </c>
      <c r="K74" s="134">
        <v>17.89</v>
      </c>
      <c r="L74" s="128">
        <v>150</v>
      </c>
      <c r="M74" s="136">
        <f>VLOOKUP($G74,'Occ Projections'!$B$4:$Q$304,10,FALSE)</f>
        <v>197</v>
      </c>
      <c r="N74" s="136">
        <f>VLOOKUP($G74,'Occ Projections'!$B$4:$Q$304,5,FALSE)</f>
        <v>213</v>
      </c>
      <c r="O74" s="179">
        <f>VLOOKUP($G74,'Occ Projections'!$B$4:$Q$304,6,FALSE)/100</f>
        <v>0.12102299999999999</v>
      </c>
      <c r="P74" s="47" t="s">
        <v>937</v>
      </c>
      <c r="Q74" s="47" t="s">
        <v>1161</v>
      </c>
    </row>
    <row r="75" spans="2:17" x14ac:dyDescent="0.2">
      <c r="E75" s="123" t="s">
        <v>722</v>
      </c>
      <c r="F75" s="124"/>
      <c r="G75" s="125"/>
      <c r="H75" s="124" t="s">
        <v>723</v>
      </c>
      <c r="I75" s="134">
        <v>15.42</v>
      </c>
      <c r="J75" s="134">
        <v>20.93</v>
      </c>
      <c r="K75" s="134">
        <v>16.73</v>
      </c>
      <c r="L75" s="128">
        <v>100</v>
      </c>
      <c r="M75" s="129">
        <v>24</v>
      </c>
      <c r="N75" s="129">
        <v>58</v>
      </c>
      <c r="O75" s="178">
        <v>0.35151499999999997</v>
      </c>
      <c r="P75" s="47"/>
      <c r="Q75" s="47"/>
    </row>
    <row r="76" spans="2:17" x14ac:dyDescent="0.2">
      <c r="C76" s="1" t="s">
        <v>1271</v>
      </c>
      <c r="E76" s="123" t="s">
        <v>726</v>
      </c>
      <c r="F76" s="124"/>
      <c r="G76" s="125"/>
      <c r="H76" s="124" t="s">
        <v>727</v>
      </c>
      <c r="I76" s="134">
        <v>15.42</v>
      </c>
      <c r="J76" s="134">
        <v>21.82</v>
      </c>
      <c r="K76" s="134">
        <v>17.190000000000001</v>
      </c>
      <c r="L76" s="128">
        <v>280</v>
      </c>
      <c r="M76" s="129">
        <v>31</v>
      </c>
      <c r="N76" s="129">
        <v>20</v>
      </c>
      <c r="O76" s="178">
        <v>7.5187999999999991E-2</v>
      </c>
      <c r="P76" s="47"/>
      <c r="Q76" s="47"/>
    </row>
    <row r="77" spans="2:17" x14ac:dyDescent="0.2">
      <c r="E77" s="123" t="s">
        <v>830</v>
      </c>
      <c r="F77" s="124"/>
      <c r="G77" s="125"/>
      <c r="H77" s="124" t="s">
        <v>831</v>
      </c>
      <c r="I77" s="134">
        <v>15.29</v>
      </c>
      <c r="J77" s="134">
        <v>23.67</v>
      </c>
      <c r="K77" s="134">
        <v>17.329999999999998</v>
      </c>
      <c r="L77" s="128">
        <v>180</v>
      </c>
      <c r="M77" s="129">
        <v>33</v>
      </c>
      <c r="N77" s="129">
        <v>50</v>
      </c>
      <c r="O77" s="178">
        <v>0.2</v>
      </c>
      <c r="P77" s="47"/>
      <c r="Q77" s="47"/>
    </row>
    <row r="78" spans="2:17" ht="14.25" customHeight="1" x14ac:dyDescent="0.2">
      <c r="E78" s="123" t="s">
        <v>736</v>
      </c>
      <c r="F78" s="124"/>
      <c r="G78" s="125"/>
      <c r="H78" s="124" t="s">
        <v>1209</v>
      </c>
      <c r="I78" s="134">
        <v>14.76</v>
      </c>
      <c r="J78" s="134">
        <v>26.29</v>
      </c>
      <c r="K78" s="134">
        <v>17.27</v>
      </c>
      <c r="L78" s="128">
        <v>200</v>
      </c>
      <c r="M78" s="129">
        <v>37</v>
      </c>
      <c r="N78" s="129">
        <v>29</v>
      </c>
      <c r="O78" s="178">
        <v>9.090899999999999E-2</v>
      </c>
      <c r="P78" s="47"/>
      <c r="Q78" s="47"/>
    </row>
    <row r="79" spans="2:17" ht="14.25" customHeight="1" x14ac:dyDescent="0.2">
      <c r="E79" s="123" t="s">
        <v>720</v>
      </c>
      <c r="F79" s="124"/>
      <c r="G79" s="125"/>
      <c r="H79" s="124" t="s">
        <v>721</v>
      </c>
      <c r="I79" s="134">
        <v>14.65</v>
      </c>
      <c r="J79" s="134">
        <v>20.6</v>
      </c>
      <c r="K79" s="134">
        <v>16.690000000000001</v>
      </c>
      <c r="L79" s="128">
        <v>120</v>
      </c>
      <c r="M79" s="129">
        <v>12</v>
      </c>
      <c r="N79" s="129">
        <v>3</v>
      </c>
      <c r="O79" s="178">
        <v>2.2727000000000001E-2</v>
      </c>
      <c r="P79" s="47"/>
      <c r="Q79" s="47"/>
    </row>
    <row r="80" spans="2:17" x14ac:dyDescent="0.2">
      <c r="E80" s="123" t="s">
        <v>874</v>
      </c>
      <c r="F80" s="124" t="s">
        <v>1245</v>
      </c>
      <c r="G80" s="135" t="s">
        <v>1173</v>
      </c>
      <c r="H80" s="124" t="s">
        <v>1247</v>
      </c>
      <c r="I80" s="133">
        <v>14.25</v>
      </c>
      <c r="J80" s="134">
        <v>23.41</v>
      </c>
      <c r="K80" s="134">
        <v>15.67</v>
      </c>
      <c r="L80" s="128">
        <v>120</v>
      </c>
      <c r="M80" s="136">
        <f>VLOOKUP($G80,'Occ Projections'!$B$4:$Q$304,10,FALSE)</f>
        <v>165</v>
      </c>
      <c r="N80" s="136">
        <f>VLOOKUP($G80,'Occ Projections'!$B$4:$Q$304,5,FALSE)</f>
        <v>145</v>
      </c>
      <c r="O80" s="179">
        <f>VLOOKUP($G80,'Occ Projections'!$B$4:$Q$304,6,FALSE)/100</f>
        <v>0.10386799999999999</v>
      </c>
      <c r="P80" s="47" t="s">
        <v>937</v>
      </c>
      <c r="Q80" s="47" t="s">
        <v>1174</v>
      </c>
    </row>
    <row r="81" spans="5:17" x14ac:dyDescent="0.2">
      <c r="E81" s="123" t="s">
        <v>493</v>
      </c>
      <c r="F81" s="124"/>
      <c r="G81" s="125"/>
      <c r="H81" s="124" t="s">
        <v>494</v>
      </c>
      <c r="I81" s="133">
        <v>13.42</v>
      </c>
      <c r="J81" s="134">
        <v>19.39</v>
      </c>
      <c r="K81" s="133">
        <v>13.97</v>
      </c>
      <c r="L81" s="128">
        <v>160</v>
      </c>
      <c r="M81" s="129">
        <v>21</v>
      </c>
      <c r="N81" s="129">
        <v>9</v>
      </c>
      <c r="O81" s="178">
        <v>5.4878000000000003E-2</v>
      </c>
      <c r="P81" s="47"/>
      <c r="Q81" s="47"/>
    </row>
    <row r="82" spans="5:17" x14ac:dyDescent="0.2">
      <c r="E82" s="123" t="s">
        <v>460</v>
      </c>
      <c r="F82" s="124"/>
      <c r="G82" s="125"/>
      <c r="H82" s="124" t="s">
        <v>461</v>
      </c>
      <c r="I82" s="133">
        <v>13.3</v>
      </c>
      <c r="J82" s="134">
        <v>19.2</v>
      </c>
      <c r="K82" s="133">
        <v>14.01</v>
      </c>
      <c r="L82" s="128">
        <v>290</v>
      </c>
      <c r="M82" s="129">
        <v>26</v>
      </c>
      <c r="N82" s="129">
        <v>26</v>
      </c>
      <c r="O82" s="178">
        <v>8.6092999999999989E-2</v>
      </c>
      <c r="P82" s="47"/>
      <c r="Q82" s="47"/>
    </row>
    <row r="83" spans="5:17" x14ac:dyDescent="0.2">
      <c r="E83" s="123" t="s">
        <v>491</v>
      </c>
      <c r="F83" s="124"/>
      <c r="G83" s="125"/>
      <c r="H83" s="124" t="s">
        <v>492</v>
      </c>
      <c r="I83" s="133">
        <v>13.03</v>
      </c>
      <c r="J83" s="134">
        <v>22.41</v>
      </c>
      <c r="K83" s="133">
        <v>14.2</v>
      </c>
      <c r="L83" s="128">
        <v>30</v>
      </c>
      <c r="M83" s="129">
        <v>11</v>
      </c>
      <c r="N83" s="129">
        <v>20</v>
      </c>
      <c r="O83" s="178">
        <v>0.27777799999999997</v>
      </c>
      <c r="P83" s="47"/>
      <c r="Q83" s="47"/>
    </row>
    <row r="84" spans="5:17" x14ac:dyDescent="0.2">
      <c r="E84" s="123" t="s">
        <v>774</v>
      </c>
      <c r="F84" s="124"/>
      <c r="G84" s="125"/>
      <c r="H84" s="124" t="s">
        <v>1233</v>
      </c>
      <c r="I84" s="133">
        <v>12.54</v>
      </c>
      <c r="J84" s="134">
        <v>26.59</v>
      </c>
      <c r="K84" s="133">
        <v>14.21</v>
      </c>
      <c r="L84" s="128">
        <v>440</v>
      </c>
      <c r="M84" s="129">
        <v>41</v>
      </c>
      <c r="N84" s="141">
        <v>-14</v>
      </c>
      <c r="O84" s="181">
        <v>-3.2333000000000001E-2</v>
      </c>
      <c r="P84" s="47"/>
      <c r="Q84" s="47"/>
    </row>
    <row r="85" spans="5:17" x14ac:dyDescent="0.2">
      <c r="E85" s="123" t="s">
        <v>216</v>
      </c>
      <c r="F85" s="124" t="s">
        <v>1246</v>
      </c>
      <c r="G85" s="125"/>
      <c r="H85" s="124" t="s">
        <v>217</v>
      </c>
      <c r="I85" s="133">
        <v>12.1</v>
      </c>
      <c r="J85" s="134">
        <v>24.97</v>
      </c>
      <c r="K85" s="134">
        <v>14.35</v>
      </c>
      <c r="L85" s="128">
        <v>190</v>
      </c>
      <c r="M85" s="129">
        <v>13</v>
      </c>
      <c r="N85" s="129">
        <v>6</v>
      </c>
      <c r="O85" s="178">
        <v>3.5503E-2</v>
      </c>
      <c r="P85" s="47"/>
      <c r="Q85" s="47"/>
    </row>
    <row r="86" spans="5:17" x14ac:dyDescent="0.2">
      <c r="E86" s="123" t="s">
        <v>495</v>
      </c>
      <c r="F86" s="124"/>
      <c r="G86" s="125"/>
      <c r="H86" s="124" t="s">
        <v>496</v>
      </c>
      <c r="I86" s="133">
        <v>12.04</v>
      </c>
      <c r="J86" s="134">
        <v>16.309999999999999</v>
      </c>
      <c r="K86" s="133">
        <v>13.46</v>
      </c>
      <c r="L86" s="128">
        <v>440</v>
      </c>
      <c r="M86" s="129">
        <v>47</v>
      </c>
      <c r="N86" s="129">
        <v>47</v>
      </c>
      <c r="O86" s="178">
        <v>0.14114100000000002</v>
      </c>
      <c r="P86" s="47"/>
      <c r="Q86" s="47"/>
    </row>
    <row r="87" spans="5:17" x14ac:dyDescent="0.2">
      <c r="E87" s="123" t="s">
        <v>1228</v>
      </c>
      <c r="F87" s="124" t="s">
        <v>483</v>
      </c>
      <c r="G87" s="135" t="s">
        <v>1051</v>
      </c>
      <c r="H87" s="124" t="s">
        <v>484</v>
      </c>
      <c r="I87" s="133">
        <f>VLOOKUP(F87,'NTX Wages Hr'!$A$4:$N$418,6,FALSE)</f>
        <v>11.67</v>
      </c>
      <c r="J87" s="133">
        <f>VLOOKUP(F87,'NTX Wages Hr'!$A$4:$N$418,7,FALSE)</f>
        <v>14.05</v>
      </c>
      <c r="K87" s="133">
        <f>VLOOKUP(F87,'NTX Wages Hr'!$A$4:$N$418,9,FALSE)</f>
        <v>11.68</v>
      </c>
      <c r="L87" s="129">
        <f>VLOOKUP(F87,'NTX Wages Hr'!$A$4:$N$418,4,FALSE)</f>
        <v>880</v>
      </c>
      <c r="M87" s="136">
        <f>VLOOKUP(G87,'Occ Projections'!$B$11:$Q$304,10,FALSE)</f>
        <v>245</v>
      </c>
      <c r="N87" s="136">
        <f>VLOOKUP(G87,'Occ Projections'!$B$11:$Q$304,5,FALSE)</f>
        <v>255</v>
      </c>
      <c r="O87" s="179">
        <v>0.15</v>
      </c>
      <c r="P87" s="47" t="s">
        <v>949</v>
      </c>
      <c r="Q87" s="47" t="s">
        <v>1052</v>
      </c>
    </row>
    <row r="88" spans="5:17" x14ac:dyDescent="0.2">
      <c r="E88" s="123" t="s">
        <v>76</v>
      </c>
      <c r="F88" s="124" t="s">
        <v>482</v>
      </c>
      <c r="G88" s="135" t="s">
        <v>1051</v>
      </c>
      <c r="H88" s="124" t="s">
        <v>1229</v>
      </c>
      <c r="I88" s="133">
        <f>VLOOKUP(F88,'NTX Wages Hr'!$A$4:$N$418,6,FALSE)</f>
        <v>10.89</v>
      </c>
      <c r="J88" s="134">
        <f>VLOOKUP(F88,'NTX Wages Hr'!$A$4:$N$418,7,FALSE)</f>
        <v>14.49</v>
      </c>
      <c r="K88" s="133">
        <f>VLOOKUP(F88,'NTX Wages Hr'!$A$4:$N$418,9,FALSE)</f>
        <v>11.39</v>
      </c>
      <c r="L88" s="129">
        <f>VLOOKUP(F88,'NTX Wages Hr'!$A$4:$N$418,4,FALSE)</f>
        <v>820</v>
      </c>
      <c r="M88" s="136">
        <f>VLOOKUP(G88,'Occ Projections'!$B$11:$Q$304,10,FALSE)</f>
        <v>245</v>
      </c>
      <c r="N88" s="136">
        <f>VLOOKUP(G88,'Occ Projections'!$B$11:$Q$304,5,FALSE)</f>
        <v>255</v>
      </c>
      <c r="O88" s="179">
        <v>0.15</v>
      </c>
      <c r="P88" s="47" t="s">
        <v>949</v>
      </c>
      <c r="Q88" s="47" t="s">
        <v>1052</v>
      </c>
    </row>
    <row r="89" spans="5:17" x14ac:dyDescent="0.2">
      <c r="E89" s="123" t="s">
        <v>547</v>
      </c>
      <c r="F89" s="124"/>
      <c r="G89" s="135" t="s">
        <v>1074</v>
      </c>
      <c r="H89" s="124" t="s">
        <v>548</v>
      </c>
      <c r="I89" s="133">
        <v>10.38</v>
      </c>
      <c r="J89" s="134">
        <v>17.55</v>
      </c>
      <c r="K89" s="133">
        <v>11.05</v>
      </c>
      <c r="L89" s="140">
        <v>830</v>
      </c>
      <c r="M89" s="136">
        <f>VLOOKUP($G89,'Occ Projections'!$B$4:$Q$304,10,FALSE)</f>
        <v>102</v>
      </c>
      <c r="N89" s="136">
        <f>VLOOKUP($G89,'Occ Projections'!$B$4:$Q$304,5,FALSE)</f>
        <v>89</v>
      </c>
      <c r="O89" s="182">
        <f>VLOOKUP($G89,'Occ Projections'!$B$4:$Q$304,6,FALSE)</f>
        <v>14.8581</v>
      </c>
      <c r="P89" s="47" t="s">
        <v>949</v>
      </c>
      <c r="Q89" s="47" t="s">
        <v>1075</v>
      </c>
    </row>
    <row r="90" spans="5:17" x14ac:dyDescent="0.2">
      <c r="E90" s="123" t="s">
        <v>392</v>
      </c>
      <c r="F90" s="124"/>
      <c r="G90" s="125"/>
      <c r="H90" s="124" t="s">
        <v>393</v>
      </c>
      <c r="I90" s="126">
        <f>VLOOKUP(E90,'NTX Wages Annual'!$A$4:$N$418,6,FALSE)/40/52</f>
        <v>10.364423076923078</v>
      </c>
      <c r="J90" s="127">
        <f>VLOOKUP(E90,'NTX Wages Annual'!$A$4:$N$418,7,FALSE)</f>
        <v>55102</v>
      </c>
      <c r="K90" s="126">
        <f>VLOOKUP(E90,'NTX Wages Annual'!$A$4:$N$418,9,FALSE)/40/52</f>
        <v>11.200480769230769</v>
      </c>
      <c r="L90" s="128">
        <v>60</v>
      </c>
      <c r="M90" s="129">
        <v>11</v>
      </c>
      <c r="N90" s="129">
        <v>12</v>
      </c>
      <c r="O90" s="178">
        <v>0.17910399999999999</v>
      </c>
      <c r="P90" s="47"/>
      <c r="Q90" s="47"/>
    </row>
    <row r="91" spans="5:17" x14ac:dyDescent="0.2">
      <c r="E91" s="123" t="s">
        <v>80</v>
      </c>
      <c r="F91" s="124"/>
      <c r="G91" s="135" t="s">
        <v>1076</v>
      </c>
      <c r="H91" s="124" t="s">
        <v>1231</v>
      </c>
      <c r="I91" s="133">
        <v>9.69</v>
      </c>
      <c r="J91" s="133">
        <v>13.55</v>
      </c>
      <c r="K91" s="133">
        <v>10.89</v>
      </c>
      <c r="L91" s="140">
        <v>790</v>
      </c>
      <c r="M91" s="136">
        <f>VLOOKUP($G91,'Occ Projections'!$B$4:$Q$304,10,FALSE)</f>
        <v>526</v>
      </c>
      <c r="N91" s="136">
        <f>VLOOKUP($G91,'Occ Projections'!$B$4:$Q$304,5,FALSE)</f>
        <v>412</v>
      </c>
      <c r="O91" s="182">
        <f>VLOOKUP($G91,'Occ Projections'!$B$4:$Q$304,6,FALSE)</f>
        <v>13.6877</v>
      </c>
      <c r="P91" s="47" t="s">
        <v>937</v>
      </c>
      <c r="Q91" s="47" t="s">
        <v>1077</v>
      </c>
    </row>
    <row r="92" spans="5:17" x14ac:dyDescent="0.2">
      <c r="E92" s="123" t="s">
        <v>1197</v>
      </c>
      <c r="F92" s="124"/>
      <c r="G92" s="125" t="s">
        <v>987</v>
      </c>
      <c r="H92" s="124" t="s">
        <v>1218</v>
      </c>
      <c r="I92" s="134">
        <v>0</v>
      </c>
      <c r="J92" s="134">
        <v>0</v>
      </c>
      <c r="K92" s="134">
        <v>0</v>
      </c>
      <c r="L92" s="129">
        <f>VLOOKUP($G92,'Occ Projections'!$B$4:$Q$304,3,FALSE)</f>
        <v>375</v>
      </c>
      <c r="M92" s="129">
        <f>VLOOKUP($G92,'Occ Projections'!$B$4:$Q$304,10,FALSE)</f>
        <v>43</v>
      </c>
      <c r="N92" s="129">
        <f>VLOOKUP($G92,'Occ Projections'!$B$4:$Q$304,5,FALSE)</f>
        <v>47</v>
      </c>
      <c r="O92" s="178">
        <f>VLOOKUP($G92,'Occ Projections'!$B$4:$Q$304,6,FALSE)/100</f>
        <v>0.125333</v>
      </c>
      <c r="P92" s="47" t="s">
        <v>937</v>
      </c>
      <c r="Q92" s="47" t="s">
        <v>988</v>
      </c>
    </row>
    <row r="93" spans="5:17" x14ac:dyDescent="0.2">
      <c r="E93" s="123" t="s">
        <v>1198</v>
      </c>
      <c r="F93" s="124" t="s">
        <v>1242</v>
      </c>
      <c r="G93" s="125" t="s">
        <v>1010</v>
      </c>
      <c r="H93" s="124" t="s">
        <v>1199</v>
      </c>
      <c r="I93" s="134">
        <v>0</v>
      </c>
      <c r="J93" s="134">
        <v>0</v>
      </c>
      <c r="K93" s="134">
        <v>0</v>
      </c>
      <c r="L93" s="129">
        <f>VLOOKUP($G93,'Occ Projections'!$B$4:$Q$304,3,FALSE)</f>
        <v>108</v>
      </c>
      <c r="M93" s="129">
        <f>VLOOKUP($G93,'Occ Projections'!$B$4:$Q$304,10,FALSE)</f>
        <v>12</v>
      </c>
      <c r="N93" s="129">
        <f>VLOOKUP($G93,'Occ Projections'!$B$4:$Q$304,5,FALSE)</f>
        <v>12</v>
      </c>
      <c r="O93" s="178">
        <f>VLOOKUP($G93,'Occ Projections'!$B$4:$Q$304,6,FALSE)/100</f>
        <v>0.111111</v>
      </c>
      <c r="P93" s="47" t="s">
        <v>937</v>
      </c>
      <c r="Q93" s="47" t="s">
        <v>1011</v>
      </c>
    </row>
    <row r="94" spans="5:17" x14ac:dyDescent="0.2">
      <c r="E94" s="123" t="s">
        <v>1070</v>
      </c>
      <c r="F94" s="124" t="s">
        <v>1243</v>
      </c>
      <c r="G94" s="125"/>
      <c r="H94" s="124" t="s">
        <v>1244</v>
      </c>
      <c r="I94" s="134">
        <v>0</v>
      </c>
      <c r="J94" s="134">
        <v>0</v>
      </c>
      <c r="K94" s="134">
        <v>0</v>
      </c>
      <c r="L94" s="183">
        <f>VLOOKUP($E94,'Occ Projections'!$B$4:$Q$304,3,FALSE)</f>
        <v>182</v>
      </c>
      <c r="M94" s="129">
        <f>VLOOKUP(E94,'Occ Projections'!B10:$Q$304,10,FALSE)</f>
        <v>15</v>
      </c>
      <c r="N94" s="129">
        <f>VLOOKUP(E94,'Occ Projections'!$B$4:$Q$304,5,FALSE)</f>
        <v>18</v>
      </c>
      <c r="O94" s="178">
        <v>9.8900000000000002E-2</v>
      </c>
      <c r="P94" s="47"/>
      <c r="Q94" s="47"/>
    </row>
    <row r="95" spans="5:17" x14ac:dyDescent="0.2">
      <c r="E95" s="123" t="s">
        <v>1200</v>
      </c>
      <c r="F95" s="124"/>
      <c r="G95" s="135" t="s">
        <v>1156</v>
      </c>
      <c r="H95" s="124" t="s">
        <v>1201</v>
      </c>
      <c r="I95" s="134">
        <v>0</v>
      </c>
      <c r="J95" s="134">
        <v>0</v>
      </c>
      <c r="K95" s="134">
        <v>0</v>
      </c>
      <c r="L95" s="183">
        <f>VLOOKUP($G95,'Occ Projections'!$B$4:$Q$304,3,FALSE)</f>
        <v>241</v>
      </c>
      <c r="M95" s="136">
        <f>VLOOKUP(G95,'Occ Projections'!$B$11:$Q$304,10,FALSE)</f>
        <v>28</v>
      </c>
      <c r="N95" s="136">
        <f>VLOOKUP(G95,'Occ Projections'!$B$11:$Q$304,5,FALSE)</f>
        <v>15</v>
      </c>
      <c r="O95" s="182">
        <f>VLOOKUP(G95,'Occ Projections'!$B$11:$Q$304,6,FALSE)</f>
        <v>6.2241</v>
      </c>
      <c r="P95" s="47" t="s">
        <v>937</v>
      </c>
      <c r="Q95" s="47" t="s">
        <v>1254</v>
      </c>
    </row>
    <row r="97" spans="8:8" x14ac:dyDescent="0.2">
      <c r="H97" s="1" t="s">
        <v>1272</v>
      </c>
    </row>
  </sheetData>
  <sortState xmlns:xlrd2="http://schemas.microsoft.com/office/spreadsheetml/2017/richdata2" ref="E7:Q95">
    <sortCondition descending="1" sortBy="cellColor" ref="I7:I95" dxfId="0"/>
    <sortCondition descending="1" ref="I7:I95"/>
  </sortState>
  <mergeCells count="1">
    <mergeCell ref="E5:O5"/>
  </mergeCells>
  <phoneticPr fontId="17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538FF-72DC-4AE8-B166-E7689AA73792}">
  <sheetPr>
    <tabColor theme="0" tint="-0.14999847407452621"/>
  </sheetPr>
  <dimension ref="A1:P418"/>
  <sheetViews>
    <sheetView workbookViewId="0">
      <selection activeCell="C36" sqref="C36"/>
    </sheetView>
  </sheetViews>
  <sheetFormatPr defaultRowHeight="15" x14ac:dyDescent="0.25"/>
  <cols>
    <col min="1" max="1" width="11.85546875" customWidth="1"/>
    <col min="2" max="2" width="14.5703125" bestFit="1" customWidth="1"/>
    <col min="3" max="3" width="69.85546875" bestFit="1" customWidth="1"/>
    <col min="4" max="4" width="22" bestFit="1" customWidth="1"/>
    <col min="5" max="5" width="12.85546875" bestFit="1" customWidth="1"/>
    <col min="6" max="6" width="12.42578125" bestFit="1" customWidth="1"/>
    <col min="7" max="7" width="19.140625" style="22" bestFit="1" customWidth="1"/>
    <col min="8" max="9" width="13.28515625" style="22" bestFit="1" customWidth="1"/>
    <col min="10" max="10" width="20.5703125" style="22" bestFit="1" customWidth="1"/>
    <col min="11" max="12" width="13.28515625" style="22" bestFit="1" customWidth="1"/>
    <col min="13" max="13" width="9.5703125" style="22" bestFit="1" customWidth="1"/>
    <col min="14" max="14" width="16" style="22" bestFit="1" customWidth="1"/>
    <col min="15" max="16" width="3" bestFit="1" customWidth="1"/>
    <col min="257" max="257" width="16.5703125" bestFit="1" customWidth="1"/>
    <col min="258" max="258" width="9.7109375" bestFit="1" customWidth="1"/>
    <col min="259" max="259" width="12" bestFit="1" customWidth="1"/>
    <col min="260" max="260" width="14.5703125" bestFit="1" customWidth="1"/>
    <col min="261" max="261" width="69.85546875" bestFit="1" customWidth="1"/>
    <col min="262" max="262" width="22" bestFit="1" customWidth="1"/>
    <col min="263" max="264" width="12.5703125" bestFit="1" customWidth="1"/>
    <col min="265" max="265" width="17.85546875" bestFit="1" customWidth="1"/>
    <col min="266" max="267" width="12.5703125" bestFit="1" customWidth="1"/>
    <col min="268" max="268" width="19.28515625" bestFit="1" customWidth="1"/>
    <col min="269" max="270" width="12.5703125" bestFit="1" customWidth="1"/>
    <col min="271" max="271" width="9.5703125" bestFit="1" customWidth="1"/>
    <col min="272" max="272" width="16" bestFit="1" customWidth="1"/>
    <col min="513" max="513" width="16.5703125" bestFit="1" customWidth="1"/>
    <col min="514" max="514" width="9.7109375" bestFit="1" customWidth="1"/>
    <col min="515" max="515" width="12" bestFit="1" customWidth="1"/>
    <col min="516" max="516" width="14.5703125" bestFit="1" customWidth="1"/>
    <col min="517" max="517" width="69.85546875" bestFit="1" customWidth="1"/>
    <col min="518" max="518" width="22" bestFit="1" customWidth="1"/>
    <col min="519" max="520" width="12.5703125" bestFit="1" customWidth="1"/>
    <col min="521" max="521" width="17.85546875" bestFit="1" customWidth="1"/>
    <col min="522" max="523" width="12.5703125" bestFit="1" customWidth="1"/>
    <col min="524" max="524" width="19.28515625" bestFit="1" customWidth="1"/>
    <col min="525" max="526" width="12.5703125" bestFit="1" customWidth="1"/>
    <col min="527" max="527" width="9.5703125" bestFit="1" customWidth="1"/>
    <col min="528" max="528" width="16" bestFit="1" customWidth="1"/>
    <col min="769" max="769" width="16.5703125" bestFit="1" customWidth="1"/>
    <col min="770" max="770" width="9.7109375" bestFit="1" customWidth="1"/>
    <col min="771" max="771" width="12" bestFit="1" customWidth="1"/>
    <col min="772" max="772" width="14.5703125" bestFit="1" customWidth="1"/>
    <col min="773" max="773" width="69.85546875" bestFit="1" customWidth="1"/>
    <col min="774" max="774" width="22" bestFit="1" customWidth="1"/>
    <col min="775" max="776" width="12.5703125" bestFit="1" customWidth="1"/>
    <col min="777" max="777" width="17.85546875" bestFit="1" customWidth="1"/>
    <col min="778" max="779" width="12.5703125" bestFit="1" customWidth="1"/>
    <col min="780" max="780" width="19.28515625" bestFit="1" customWidth="1"/>
    <col min="781" max="782" width="12.5703125" bestFit="1" customWidth="1"/>
    <col min="783" max="783" width="9.5703125" bestFit="1" customWidth="1"/>
    <col min="784" max="784" width="16" bestFit="1" customWidth="1"/>
    <col min="1025" max="1025" width="16.5703125" bestFit="1" customWidth="1"/>
    <col min="1026" max="1026" width="9.7109375" bestFit="1" customWidth="1"/>
    <col min="1027" max="1027" width="12" bestFit="1" customWidth="1"/>
    <col min="1028" max="1028" width="14.5703125" bestFit="1" customWidth="1"/>
    <col min="1029" max="1029" width="69.85546875" bestFit="1" customWidth="1"/>
    <col min="1030" max="1030" width="22" bestFit="1" customWidth="1"/>
    <col min="1031" max="1032" width="12.5703125" bestFit="1" customWidth="1"/>
    <col min="1033" max="1033" width="17.85546875" bestFit="1" customWidth="1"/>
    <col min="1034" max="1035" width="12.5703125" bestFit="1" customWidth="1"/>
    <col min="1036" max="1036" width="19.28515625" bestFit="1" customWidth="1"/>
    <col min="1037" max="1038" width="12.5703125" bestFit="1" customWidth="1"/>
    <col min="1039" max="1039" width="9.5703125" bestFit="1" customWidth="1"/>
    <col min="1040" max="1040" width="16" bestFit="1" customWidth="1"/>
    <col min="1281" max="1281" width="16.5703125" bestFit="1" customWidth="1"/>
    <col min="1282" max="1282" width="9.7109375" bestFit="1" customWidth="1"/>
    <col min="1283" max="1283" width="12" bestFit="1" customWidth="1"/>
    <col min="1284" max="1284" width="14.5703125" bestFit="1" customWidth="1"/>
    <col min="1285" max="1285" width="69.85546875" bestFit="1" customWidth="1"/>
    <col min="1286" max="1286" width="22" bestFit="1" customWidth="1"/>
    <col min="1287" max="1288" width="12.5703125" bestFit="1" customWidth="1"/>
    <col min="1289" max="1289" width="17.85546875" bestFit="1" customWidth="1"/>
    <col min="1290" max="1291" width="12.5703125" bestFit="1" customWidth="1"/>
    <col min="1292" max="1292" width="19.28515625" bestFit="1" customWidth="1"/>
    <col min="1293" max="1294" width="12.5703125" bestFit="1" customWidth="1"/>
    <col min="1295" max="1295" width="9.5703125" bestFit="1" customWidth="1"/>
    <col min="1296" max="1296" width="16" bestFit="1" customWidth="1"/>
    <col min="1537" max="1537" width="16.5703125" bestFit="1" customWidth="1"/>
    <col min="1538" max="1538" width="9.7109375" bestFit="1" customWidth="1"/>
    <col min="1539" max="1539" width="12" bestFit="1" customWidth="1"/>
    <col min="1540" max="1540" width="14.5703125" bestFit="1" customWidth="1"/>
    <col min="1541" max="1541" width="69.85546875" bestFit="1" customWidth="1"/>
    <col min="1542" max="1542" width="22" bestFit="1" customWidth="1"/>
    <col min="1543" max="1544" width="12.5703125" bestFit="1" customWidth="1"/>
    <col min="1545" max="1545" width="17.85546875" bestFit="1" customWidth="1"/>
    <col min="1546" max="1547" width="12.5703125" bestFit="1" customWidth="1"/>
    <col min="1548" max="1548" width="19.28515625" bestFit="1" customWidth="1"/>
    <col min="1549" max="1550" width="12.5703125" bestFit="1" customWidth="1"/>
    <col min="1551" max="1551" width="9.5703125" bestFit="1" customWidth="1"/>
    <col min="1552" max="1552" width="16" bestFit="1" customWidth="1"/>
    <col min="1793" max="1793" width="16.5703125" bestFit="1" customWidth="1"/>
    <col min="1794" max="1794" width="9.7109375" bestFit="1" customWidth="1"/>
    <col min="1795" max="1795" width="12" bestFit="1" customWidth="1"/>
    <col min="1796" max="1796" width="14.5703125" bestFit="1" customWidth="1"/>
    <col min="1797" max="1797" width="69.85546875" bestFit="1" customWidth="1"/>
    <col min="1798" max="1798" width="22" bestFit="1" customWidth="1"/>
    <col min="1799" max="1800" width="12.5703125" bestFit="1" customWidth="1"/>
    <col min="1801" max="1801" width="17.85546875" bestFit="1" customWidth="1"/>
    <col min="1802" max="1803" width="12.5703125" bestFit="1" customWidth="1"/>
    <col min="1804" max="1804" width="19.28515625" bestFit="1" customWidth="1"/>
    <col min="1805" max="1806" width="12.5703125" bestFit="1" customWidth="1"/>
    <col min="1807" max="1807" width="9.5703125" bestFit="1" customWidth="1"/>
    <col min="1808" max="1808" width="16" bestFit="1" customWidth="1"/>
    <col min="2049" max="2049" width="16.5703125" bestFit="1" customWidth="1"/>
    <col min="2050" max="2050" width="9.7109375" bestFit="1" customWidth="1"/>
    <col min="2051" max="2051" width="12" bestFit="1" customWidth="1"/>
    <col min="2052" max="2052" width="14.5703125" bestFit="1" customWidth="1"/>
    <col min="2053" max="2053" width="69.85546875" bestFit="1" customWidth="1"/>
    <col min="2054" max="2054" width="22" bestFit="1" customWidth="1"/>
    <col min="2055" max="2056" width="12.5703125" bestFit="1" customWidth="1"/>
    <col min="2057" max="2057" width="17.85546875" bestFit="1" customWidth="1"/>
    <col min="2058" max="2059" width="12.5703125" bestFit="1" customWidth="1"/>
    <col min="2060" max="2060" width="19.28515625" bestFit="1" customWidth="1"/>
    <col min="2061" max="2062" width="12.5703125" bestFit="1" customWidth="1"/>
    <col min="2063" max="2063" width="9.5703125" bestFit="1" customWidth="1"/>
    <col min="2064" max="2064" width="16" bestFit="1" customWidth="1"/>
    <col min="2305" max="2305" width="16.5703125" bestFit="1" customWidth="1"/>
    <col min="2306" max="2306" width="9.7109375" bestFit="1" customWidth="1"/>
    <col min="2307" max="2307" width="12" bestFit="1" customWidth="1"/>
    <col min="2308" max="2308" width="14.5703125" bestFit="1" customWidth="1"/>
    <col min="2309" max="2309" width="69.85546875" bestFit="1" customWidth="1"/>
    <col min="2310" max="2310" width="22" bestFit="1" customWidth="1"/>
    <col min="2311" max="2312" width="12.5703125" bestFit="1" customWidth="1"/>
    <col min="2313" max="2313" width="17.85546875" bestFit="1" customWidth="1"/>
    <col min="2314" max="2315" width="12.5703125" bestFit="1" customWidth="1"/>
    <col min="2316" max="2316" width="19.28515625" bestFit="1" customWidth="1"/>
    <col min="2317" max="2318" width="12.5703125" bestFit="1" customWidth="1"/>
    <col min="2319" max="2319" width="9.5703125" bestFit="1" customWidth="1"/>
    <col min="2320" max="2320" width="16" bestFit="1" customWidth="1"/>
    <col min="2561" max="2561" width="16.5703125" bestFit="1" customWidth="1"/>
    <col min="2562" max="2562" width="9.7109375" bestFit="1" customWidth="1"/>
    <col min="2563" max="2563" width="12" bestFit="1" customWidth="1"/>
    <col min="2564" max="2564" width="14.5703125" bestFit="1" customWidth="1"/>
    <col min="2565" max="2565" width="69.85546875" bestFit="1" customWidth="1"/>
    <col min="2566" max="2566" width="22" bestFit="1" customWidth="1"/>
    <col min="2567" max="2568" width="12.5703125" bestFit="1" customWidth="1"/>
    <col min="2569" max="2569" width="17.85546875" bestFit="1" customWidth="1"/>
    <col min="2570" max="2571" width="12.5703125" bestFit="1" customWidth="1"/>
    <col min="2572" max="2572" width="19.28515625" bestFit="1" customWidth="1"/>
    <col min="2573" max="2574" width="12.5703125" bestFit="1" customWidth="1"/>
    <col min="2575" max="2575" width="9.5703125" bestFit="1" customWidth="1"/>
    <col min="2576" max="2576" width="16" bestFit="1" customWidth="1"/>
    <col min="2817" max="2817" width="16.5703125" bestFit="1" customWidth="1"/>
    <col min="2818" max="2818" width="9.7109375" bestFit="1" customWidth="1"/>
    <col min="2819" max="2819" width="12" bestFit="1" customWidth="1"/>
    <col min="2820" max="2820" width="14.5703125" bestFit="1" customWidth="1"/>
    <col min="2821" max="2821" width="69.85546875" bestFit="1" customWidth="1"/>
    <col min="2822" max="2822" width="22" bestFit="1" customWidth="1"/>
    <col min="2823" max="2824" width="12.5703125" bestFit="1" customWidth="1"/>
    <col min="2825" max="2825" width="17.85546875" bestFit="1" customWidth="1"/>
    <col min="2826" max="2827" width="12.5703125" bestFit="1" customWidth="1"/>
    <col min="2828" max="2828" width="19.28515625" bestFit="1" customWidth="1"/>
    <col min="2829" max="2830" width="12.5703125" bestFit="1" customWidth="1"/>
    <col min="2831" max="2831" width="9.5703125" bestFit="1" customWidth="1"/>
    <col min="2832" max="2832" width="16" bestFit="1" customWidth="1"/>
    <col min="3073" max="3073" width="16.5703125" bestFit="1" customWidth="1"/>
    <col min="3074" max="3074" width="9.7109375" bestFit="1" customWidth="1"/>
    <col min="3075" max="3075" width="12" bestFit="1" customWidth="1"/>
    <col min="3076" max="3076" width="14.5703125" bestFit="1" customWidth="1"/>
    <col min="3077" max="3077" width="69.85546875" bestFit="1" customWidth="1"/>
    <col min="3078" max="3078" width="22" bestFit="1" customWidth="1"/>
    <col min="3079" max="3080" width="12.5703125" bestFit="1" customWidth="1"/>
    <col min="3081" max="3081" width="17.85546875" bestFit="1" customWidth="1"/>
    <col min="3082" max="3083" width="12.5703125" bestFit="1" customWidth="1"/>
    <col min="3084" max="3084" width="19.28515625" bestFit="1" customWidth="1"/>
    <col min="3085" max="3086" width="12.5703125" bestFit="1" customWidth="1"/>
    <col min="3087" max="3087" width="9.5703125" bestFit="1" customWidth="1"/>
    <col min="3088" max="3088" width="16" bestFit="1" customWidth="1"/>
    <col min="3329" max="3329" width="16.5703125" bestFit="1" customWidth="1"/>
    <col min="3330" max="3330" width="9.7109375" bestFit="1" customWidth="1"/>
    <col min="3331" max="3331" width="12" bestFit="1" customWidth="1"/>
    <col min="3332" max="3332" width="14.5703125" bestFit="1" customWidth="1"/>
    <col min="3333" max="3333" width="69.85546875" bestFit="1" customWidth="1"/>
    <col min="3334" max="3334" width="22" bestFit="1" customWidth="1"/>
    <col min="3335" max="3336" width="12.5703125" bestFit="1" customWidth="1"/>
    <col min="3337" max="3337" width="17.85546875" bestFit="1" customWidth="1"/>
    <col min="3338" max="3339" width="12.5703125" bestFit="1" customWidth="1"/>
    <col min="3340" max="3340" width="19.28515625" bestFit="1" customWidth="1"/>
    <col min="3341" max="3342" width="12.5703125" bestFit="1" customWidth="1"/>
    <col min="3343" max="3343" width="9.5703125" bestFit="1" customWidth="1"/>
    <col min="3344" max="3344" width="16" bestFit="1" customWidth="1"/>
    <col min="3585" max="3585" width="16.5703125" bestFit="1" customWidth="1"/>
    <col min="3586" max="3586" width="9.7109375" bestFit="1" customWidth="1"/>
    <col min="3587" max="3587" width="12" bestFit="1" customWidth="1"/>
    <col min="3588" max="3588" width="14.5703125" bestFit="1" customWidth="1"/>
    <col min="3589" max="3589" width="69.85546875" bestFit="1" customWidth="1"/>
    <col min="3590" max="3590" width="22" bestFit="1" customWidth="1"/>
    <col min="3591" max="3592" width="12.5703125" bestFit="1" customWidth="1"/>
    <col min="3593" max="3593" width="17.85546875" bestFit="1" customWidth="1"/>
    <col min="3594" max="3595" width="12.5703125" bestFit="1" customWidth="1"/>
    <col min="3596" max="3596" width="19.28515625" bestFit="1" customWidth="1"/>
    <col min="3597" max="3598" width="12.5703125" bestFit="1" customWidth="1"/>
    <col min="3599" max="3599" width="9.5703125" bestFit="1" customWidth="1"/>
    <col min="3600" max="3600" width="16" bestFit="1" customWidth="1"/>
    <col min="3841" max="3841" width="16.5703125" bestFit="1" customWidth="1"/>
    <col min="3842" max="3842" width="9.7109375" bestFit="1" customWidth="1"/>
    <col min="3843" max="3843" width="12" bestFit="1" customWidth="1"/>
    <col min="3844" max="3844" width="14.5703125" bestFit="1" customWidth="1"/>
    <col min="3845" max="3845" width="69.85546875" bestFit="1" customWidth="1"/>
    <col min="3846" max="3846" width="22" bestFit="1" customWidth="1"/>
    <col min="3847" max="3848" width="12.5703125" bestFit="1" customWidth="1"/>
    <col min="3849" max="3849" width="17.85546875" bestFit="1" customWidth="1"/>
    <col min="3850" max="3851" width="12.5703125" bestFit="1" customWidth="1"/>
    <col min="3852" max="3852" width="19.28515625" bestFit="1" customWidth="1"/>
    <col min="3853" max="3854" width="12.5703125" bestFit="1" customWidth="1"/>
    <col min="3855" max="3855" width="9.5703125" bestFit="1" customWidth="1"/>
    <col min="3856" max="3856" width="16" bestFit="1" customWidth="1"/>
    <col min="4097" max="4097" width="16.5703125" bestFit="1" customWidth="1"/>
    <col min="4098" max="4098" width="9.7109375" bestFit="1" customWidth="1"/>
    <col min="4099" max="4099" width="12" bestFit="1" customWidth="1"/>
    <col min="4100" max="4100" width="14.5703125" bestFit="1" customWidth="1"/>
    <col min="4101" max="4101" width="69.85546875" bestFit="1" customWidth="1"/>
    <col min="4102" max="4102" width="22" bestFit="1" customWidth="1"/>
    <col min="4103" max="4104" width="12.5703125" bestFit="1" customWidth="1"/>
    <col min="4105" max="4105" width="17.85546875" bestFit="1" customWidth="1"/>
    <col min="4106" max="4107" width="12.5703125" bestFit="1" customWidth="1"/>
    <col min="4108" max="4108" width="19.28515625" bestFit="1" customWidth="1"/>
    <col min="4109" max="4110" width="12.5703125" bestFit="1" customWidth="1"/>
    <col min="4111" max="4111" width="9.5703125" bestFit="1" customWidth="1"/>
    <col min="4112" max="4112" width="16" bestFit="1" customWidth="1"/>
    <col min="4353" max="4353" width="16.5703125" bestFit="1" customWidth="1"/>
    <col min="4354" max="4354" width="9.7109375" bestFit="1" customWidth="1"/>
    <col min="4355" max="4355" width="12" bestFit="1" customWidth="1"/>
    <col min="4356" max="4356" width="14.5703125" bestFit="1" customWidth="1"/>
    <col min="4357" max="4357" width="69.85546875" bestFit="1" customWidth="1"/>
    <col min="4358" max="4358" width="22" bestFit="1" customWidth="1"/>
    <col min="4359" max="4360" width="12.5703125" bestFit="1" customWidth="1"/>
    <col min="4361" max="4361" width="17.85546875" bestFit="1" customWidth="1"/>
    <col min="4362" max="4363" width="12.5703125" bestFit="1" customWidth="1"/>
    <col min="4364" max="4364" width="19.28515625" bestFit="1" customWidth="1"/>
    <col min="4365" max="4366" width="12.5703125" bestFit="1" customWidth="1"/>
    <col min="4367" max="4367" width="9.5703125" bestFit="1" customWidth="1"/>
    <col min="4368" max="4368" width="16" bestFit="1" customWidth="1"/>
    <col min="4609" max="4609" width="16.5703125" bestFit="1" customWidth="1"/>
    <col min="4610" max="4610" width="9.7109375" bestFit="1" customWidth="1"/>
    <col min="4611" max="4611" width="12" bestFit="1" customWidth="1"/>
    <col min="4612" max="4612" width="14.5703125" bestFit="1" customWidth="1"/>
    <col min="4613" max="4613" width="69.85546875" bestFit="1" customWidth="1"/>
    <col min="4614" max="4614" width="22" bestFit="1" customWidth="1"/>
    <col min="4615" max="4616" width="12.5703125" bestFit="1" customWidth="1"/>
    <col min="4617" max="4617" width="17.85546875" bestFit="1" customWidth="1"/>
    <col min="4618" max="4619" width="12.5703125" bestFit="1" customWidth="1"/>
    <col min="4620" max="4620" width="19.28515625" bestFit="1" customWidth="1"/>
    <col min="4621" max="4622" width="12.5703125" bestFit="1" customWidth="1"/>
    <col min="4623" max="4623" width="9.5703125" bestFit="1" customWidth="1"/>
    <col min="4624" max="4624" width="16" bestFit="1" customWidth="1"/>
    <col min="4865" max="4865" width="16.5703125" bestFit="1" customWidth="1"/>
    <col min="4866" max="4866" width="9.7109375" bestFit="1" customWidth="1"/>
    <col min="4867" max="4867" width="12" bestFit="1" customWidth="1"/>
    <col min="4868" max="4868" width="14.5703125" bestFit="1" customWidth="1"/>
    <col min="4869" max="4869" width="69.85546875" bestFit="1" customWidth="1"/>
    <col min="4870" max="4870" width="22" bestFit="1" customWidth="1"/>
    <col min="4871" max="4872" width="12.5703125" bestFit="1" customWidth="1"/>
    <col min="4873" max="4873" width="17.85546875" bestFit="1" customWidth="1"/>
    <col min="4874" max="4875" width="12.5703125" bestFit="1" customWidth="1"/>
    <col min="4876" max="4876" width="19.28515625" bestFit="1" customWidth="1"/>
    <col min="4877" max="4878" width="12.5703125" bestFit="1" customWidth="1"/>
    <col min="4879" max="4879" width="9.5703125" bestFit="1" customWidth="1"/>
    <col min="4880" max="4880" width="16" bestFit="1" customWidth="1"/>
    <col min="5121" max="5121" width="16.5703125" bestFit="1" customWidth="1"/>
    <col min="5122" max="5122" width="9.7109375" bestFit="1" customWidth="1"/>
    <col min="5123" max="5123" width="12" bestFit="1" customWidth="1"/>
    <col min="5124" max="5124" width="14.5703125" bestFit="1" customWidth="1"/>
    <col min="5125" max="5125" width="69.85546875" bestFit="1" customWidth="1"/>
    <col min="5126" max="5126" width="22" bestFit="1" customWidth="1"/>
    <col min="5127" max="5128" width="12.5703125" bestFit="1" customWidth="1"/>
    <col min="5129" max="5129" width="17.85546875" bestFit="1" customWidth="1"/>
    <col min="5130" max="5131" width="12.5703125" bestFit="1" customWidth="1"/>
    <col min="5132" max="5132" width="19.28515625" bestFit="1" customWidth="1"/>
    <col min="5133" max="5134" width="12.5703125" bestFit="1" customWidth="1"/>
    <col min="5135" max="5135" width="9.5703125" bestFit="1" customWidth="1"/>
    <col min="5136" max="5136" width="16" bestFit="1" customWidth="1"/>
    <col min="5377" max="5377" width="16.5703125" bestFit="1" customWidth="1"/>
    <col min="5378" max="5378" width="9.7109375" bestFit="1" customWidth="1"/>
    <col min="5379" max="5379" width="12" bestFit="1" customWidth="1"/>
    <col min="5380" max="5380" width="14.5703125" bestFit="1" customWidth="1"/>
    <col min="5381" max="5381" width="69.85546875" bestFit="1" customWidth="1"/>
    <col min="5382" max="5382" width="22" bestFit="1" customWidth="1"/>
    <col min="5383" max="5384" width="12.5703125" bestFit="1" customWidth="1"/>
    <col min="5385" max="5385" width="17.85546875" bestFit="1" customWidth="1"/>
    <col min="5386" max="5387" width="12.5703125" bestFit="1" customWidth="1"/>
    <col min="5388" max="5388" width="19.28515625" bestFit="1" customWidth="1"/>
    <col min="5389" max="5390" width="12.5703125" bestFit="1" customWidth="1"/>
    <col min="5391" max="5391" width="9.5703125" bestFit="1" customWidth="1"/>
    <col min="5392" max="5392" width="16" bestFit="1" customWidth="1"/>
    <col min="5633" max="5633" width="16.5703125" bestFit="1" customWidth="1"/>
    <col min="5634" max="5634" width="9.7109375" bestFit="1" customWidth="1"/>
    <col min="5635" max="5635" width="12" bestFit="1" customWidth="1"/>
    <col min="5636" max="5636" width="14.5703125" bestFit="1" customWidth="1"/>
    <col min="5637" max="5637" width="69.85546875" bestFit="1" customWidth="1"/>
    <col min="5638" max="5638" width="22" bestFit="1" customWidth="1"/>
    <col min="5639" max="5640" width="12.5703125" bestFit="1" customWidth="1"/>
    <col min="5641" max="5641" width="17.85546875" bestFit="1" customWidth="1"/>
    <col min="5642" max="5643" width="12.5703125" bestFit="1" customWidth="1"/>
    <col min="5644" max="5644" width="19.28515625" bestFit="1" customWidth="1"/>
    <col min="5645" max="5646" width="12.5703125" bestFit="1" customWidth="1"/>
    <col min="5647" max="5647" width="9.5703125" bestFit="1" customWidth="1"/>
    <col min="5648" max="5648" width="16" bestFit="1" customWidth="1"/>
    <col min="5889" max="5889" width="16.5703125" bestFit="1" customWidth="1"/>
    <col min="5890" max="5890" width="9.7109375" bestFit="1" customWidth="1"/>
    <col min="5891" max="5891" width="12" bestFit="1" customWidth="1"/>
    <col min="5892" max="5892" width="14.5703125" bestFit="1" customWidth="1"/>
    <col min="5893" max="5893" width="69.85546875" bestFit="1" customWidth="1"/>
    <col min="5894" max="5894" width="22" bestFit="1" customWidth="1"/>
    <col min="5895" max="5896" width="12.5703125" bestFit="1" customWidth="1"/>
    <col min="5897" max="5897" width="17.85546875" bestFit="1" customWidth="1"/>
    <col min="5898" max="5899" width="12.5703125" bestFit="1" customWidth="1"/>
    <col min="5900" max="5900" width="19.28515625" bestFit="1" customWidth="1"/>
    <col min="5901" max="5902" width="12.5703125" bestFit="1" customWidth="1"/>
    <col min="5903" max="5903" width="9.5703125" bestFit="1" customWidth="1"/>
    <col min="5904" max="5904" width="16" bestFit="1" customWidth="1"/>
    <col min="6145" max="6145" width="16.5703125" bestFit="1" customWidth="1"/>
    <col min="6146" max="6146" width="9.7109375" bestFit="1" customWidth="1"/>
    <col min="6147" max="6147" width="12" bestFit="1" customWidth="1"/>
    <col min="6148" max="6148" width="14.5703125" bestFit="1" customWidth="1"/>
    <col min="6149" max="6149" width="69.85546875" bestFit="1" customWidth="1"/>
    <col min="6150" max="6150" width="22" bestFit="1" customWidth="1"/>
    <col min="6151" max="6152" width="12.5703125" bestFit="1" customWidth="1"/>
    <col min="6153" max="6153" width="17.85546875" bestFit="1" customWidth="1"/>
    <col min="6154" max="6155" width="12.5703125" bestFit="1" customWidth="1"/>
    <col min="6156" max="6156" width="19.28515625" bestFit="1" customWidth="1"/>
    <col min="6157" max="6158" width="12.5703125" bestFit="1" customWidth="1"/>
    <col min="6159" max="6159" width="9.5703125" bestFit="1" customWidth="1"/>
    <col min="6160" max="6160" width="16" bestFit="1" customWidth="1"/>
    <col min="6401" max="6401" width="16.5703125" bestFit="1" customWidth="1"/>
    <col min="6402" max="6402" width="9.7109375" bestFit="1" customWidth="1"/>
    <col min="6403" max="6403" width="12" bestFit="1" customWidth="1"/>
    <col min="6404" max="6404" width="14.5703125" bestFit="1" customWidth="1"/>
    <col min="6405" max="6405" width="69.85546875" bestFit="1" customWidth="1"/>
    <col min="6406" max="6406" width="22" bestFit="1" customWidth="1"/>
    <col min="6407" max="6408" width="12.5703125" bestFit="1" customWidth="1"/>
    <col min="6409" max="6409" width="17.85546875" bestFit="1" customWidth="1"/>
    <col min="6410" max="6411" width="12.5703125" bestFit="1" customWidth="1"/>
    <col min="6412" max="6412" width="19.28515625" bestFit="1" customWidth="1"/>
    <col min="6413" max="6414" width="12.5703125" bestFit="1" customWidth="1"/>
    <col min="6415" max="6415" width="9.5703125" bestFit="1" customWidth="1"/>
    <col min="6416" max="6416" width="16" bestFit="1" customWidth="1"/>
    <col min="6657" max="6657" width="16.5703125" bestFit="1" customWidth="1"/>
    <col min="6658" max="6658" width="9.7109375" bestFit="1" customWidth="1"/>
    <col min="6659" max="6659" width="12" bestFit="1" customWidth="1"/>
    <col min="6660" max="6660" width="14.5703125" bestFit="1" customWidth="1"/>
    <col min="6661" max="6661" width="69.85546875" bestFit="1" customWidth="1"/>
    <col min="6662" max="6662" width="22" bestFit="1" customWidth="1"/>
    <col min="6663" max="6664" width="12.5703125" bestFit="1" customWidth="1"/>
    <col min="6665" max="6665" width="17.85546875" bestFit="1" customWidth="1"/>
    <col min="6666" max="6667" width="12.5703125" bestFit="1" customWidth="1"/>
    <col min="6668" max="6668" width="19.28515625" bestFit="1" customWidth="1"/>
    <col min="6669" max="6670" width="12.5703125" bestFit="1" customWidth="1"/>
    <col min="6671" max="6671" width="9.5703125" bestFit="1" customWidth="1"/>
    <col min="6672" max="6672" width="16" bestFit="1" customWidth="1"/>
    <col min="6913" max="6913" width="16.5703125" bestFit="1" customWidth="1"/>
    <col min="6914" max="6914" width="9.7109375" bestFit="1" customWidth="1"/>
    <col min="6915" max="6915" width="12" bestFit="1" customWidth="1"/>
    <col min="6916" max="6916" width="14.5703125" bestFit="1" customWidth="1"/>
    <col min="6917" max="6917" width="69.85546875" bestFit="1" customWidth="1"/>
    <col min="6918" max="6918" width="22" bestFit="1" customWidth="1"/>
    <col min="6919" max="6920" width="12.5703125" bestFit="1" customWidth="1"/>
    <col min="6921" max="6921" width="17.85546875" bestFit="1" customWidth="1"/>
    <col min="6922" max="6923" width="12.5703125" bestFit="1" customWidth="1"/>
    <col min="6924" max="6924" width="19.28515625" bestFit="1" customWidth="1"/>
    <col min="6925" max="6926" width="12.5703125" bestFit="1" customWidth="1"/>
    <col min="6927" max="6927" width="9.5703125" bestFit="1" customWidth="1"/>
    <col min="6928" max="6928" width="16" bestFit="1" customWidth="1"/>
    <col min="7169" max="7169" width="16.5703125" bestFit="1" customWidth="1"/>
    <col min="7170" max="7170" width="9.7109375" bestFit="1" customWidth="1"/>
    <col min="7171" max="7171" width="12" bestFit="1" customWidth="1"/>
    <col min="7172" max="7172" width="14.5703125" bestFit="1" customWidth="1"/>
    <col min="7173" max="7173" width="69.85546875" bestFit="1" customWidth="1"/>
    <col min="7174" max="7174" width="22" bestFit="1" customWidth="1"/>
    <col min="7175" max="7176" width="12.5703125" bestFit="1" customWidth="1"/>
    <col min="7177" max="7177" width="17.85546875" bestFit="1" customWidth="1"/>
    <col min="7178" max="7179" width="12.5703125" bestFit="1" customWidth="1"/>
    <col min="7180" max="7180" width="19.28515625" bestFit="1" customWidth="1"/>
    <col min="7181" max="7182" width="12.5703125" bestFit="1" customWidth="1"/>
    <col min="7183" max="7183" width="9.5703125" bestFit="1" customWidth="1"/>
    <col min="7184" max="7184" width="16" bestFit="1" customWidth="1"/>
    <col min="7425" max="7425" width="16.5703125" bestFit="1" customWidth="1"/>
    <col min="7426" max="7426" width="9.7109375" bestFit="1" customWidth="1"/>
    <col min="7427" max="7427" width="12" bestFit="1" customWidth="1"/>
    <col min="7428" max="7428" width="14.5703125" bestFit="1" customWidth="1"/>
    <col min="7429" max="7429" width="69.85546875" bestFit="1" customWidth="1"/>
    <col min="7430" max="7430" width="22" bestFit="1" customWidth="1"/>
    <col min="7431" max="7432" width="12.5703125" bestFit="1" customWidth="1"/>
    <col min="7433" max="7433" width="17.85546875" bestFit="1" customWidth="1"/>
    <col min="7434" max="7435" width="12.5703125" bestFit="1" customWidth="1"/>
    <col min="7436" max="7436" width="19.28515625" bestFit="1" customWidth="1"/>
    <col min="7437" max="7438" width="12.5703125" bestFit="1" customWidth="1"/>
    <col min="7439" max="7439" width="9.5703125" bestFit="1" customWidth="1"/>
    <col min="7440" max="7440" width="16" bestFit="1" customWidth="1"/>
    <col min="7681" max="7681" width="16.5703125" bestFit="1" customWidth="1"/>
    <col min="7682" max="7682" width="9.7109375" bestFit="1" customWidth="1"/>
    <col min="7683" max="7683" width="12" bestFit="1" customWidth="1"/>
    <col min="7684" max="7684" width="14.5703125" bestFit="1" customWidth="1"/>
    <col min="7685" max="7685" width="69.85546875" bestFit="1" customWidth="1"/>
    <col min="7686" max="7686" width="22" bestFit="1" customWidth="1"/>
    <col min="7687" max="7688" width="12.5703125" bestFit="1" customWidth="1"/>
    <col min="7689" max="7689" width="17.85546875" bestFit="1" customWidth="1"/>
    <col min="7690" max="7691" width="12.5703125" bestFit="1" customWidth="1"/>
    <col min="7692" max="7692" width="19.28515625" bestFit="1" customWidth="1"/>
    <col min="7693" max="7694" width="12.5703125" bestFit="1" customWidth="1"/>
    <col min="7695" max="7695" width="9.5703125" bestFit="1" customWidth="1"/>
    <col min="7696" max="7696" width="16" bestFit="1" customWidth="1"/>
    <col min="7937" max="7937" width="16.5703125" bestFit="1" customWidth="1"/>
    <col min="7938" max="7938" width="9.7109375" bestFit="1" customWidth="1"/>
    <col min="7939" max="7939" width="12" bestFit="1" customWidth="1"/>
    <col min="7940" max="7940" width="14.5703125" bestFit="1" customWidth="1"/>
    <col min="7941" max="7941" width="69.85546875" bestFit="1" customWidth="1"/>
    <col min="7942" max="7942" width="22" bestFit="1" customWidth="1"/>
    <col min="7943" max="7944" width="12.5703125" bestFit="1" customWidth="1"/>
    <col min="7945" max="7945" width="17.85546875" bestFit="1" customWidth="1"/>
    <col min="7946" max="7947" width="12.5703125" bestFit="1" customWidth="1"/>
    <col min="7948" max="7948" width="19.28515625" bestFit="1" customWidth="1"/>
    <col min="7949" max="7950" width="12.5703125" bestFit="1" customWidth="1"/>
    <col min="7951" max="7951" width="9.5703125" bestFit="1" customWidth="1"/>
    <col min="7952" max="7952" width="16" bestFit="1" customWidth="1"/>
    <col min="8193" max="8193" width="16.5703125" bestFit="1" customWidth="1"/>
    <col min="8194" max="8194" width="9.7109375" bestFit="1" customWidth="1"/>
    <col min="8195" max="8195" width="12" bestFit="1" customWidth="1"/>
    <col min="8196" max="8196" width="14.5703125" bestFit="1" customWidth="1"/>
    <col min="8197" max="8197" width="69.85546875" bestFit="1" customWidth="1"/>
    <col min="8198" max="8198" width="22" bestFit="1" customWidth="1"/>
    <col min="8199" max="8200" width="12.5703125" bestFit="1" customWidth="1"/>
    <col min="8201" max="8201" width="17.85546875" bestFit="1" customWidth="1"/>
    <col min="8202" max="8203" width="12.5703125" bestFit="1" customWidth="1"/>
    <col min="8204" max="8204" width="19.28515625" bestFit="1" customWidth="1"/>
    <col min="8205" max="8206" width="12.5703125" bestFit="1" customWidth="1"/>
    <col min="8207" max="8207" width="9.5703125" bestFit="1" customWidth="1"/>
    <col min="8208" max="8208" width="16" bestFit="1" customWidth="1"/>
    <col min="8449" max="8449" width="16.5703125" bestFit="1" customWidth="1"/>
    <col min="8450" max="8450" width="9.7109375" bestFit="1" customWidth="1"/>
    <col min="8451" max="8451" width="12" bestFit="1" customWidth="1"/>
    <col min="8452" max="8452" width="14.5703125" bestFit="1" customWidth="1"/>
    <col min="8453" max="8453" width="69.85546875" bestFit="1" customWidth="1"/>
    <col min="8454" max="8454" width="22" bestFit="1" customWidth="1"/>
    <col min="8455" max="8456" width="12.5703125" bestFit="1" customWidth="1"/>
    <col min="8457" max="8457" width="17.85546875" bestFit="1" customWidth="1"/>
    <col min="8458" max="8459" width="12.5703125" bestFit="1" customWidth="1"/>
    <col min="8460" max="8460" width="19.28515625" bestFit="1" customWidth="1"/>
    <col min="8461" max="8462" width="12.5703125" bestFit="1" customWidth="1"/>
    <col min="8463" max="8463" width="9.5703125" bestFit="1" customWidth="1"/>
    <col min="8464" max="8464" width="16" bestFit="1" customWidth="1"/>
    <col min="8705" max="8705" width="16.5703125" bestFit="1" customWidth="1"/>
    <col min="8706" max="8706" width="9.7109375" bestFit="1" customWidth="1"/>
    <col min="8707" max="8707" width="12" bestFit="1" customWidth="1"/>
    <col min="8708" max="8708" width="14.5703125" bestFit="1" customWidth="1"/>
    <col min="8709" max="8709" width="69.85546875" bestFit="1" customWidth="1"/>
    <col min="8710" max="8710" width="22" bestFit="1" customWidth="1"/>
    <col min="8711" max="8712" width="12.5703125" bestFit="1" customWidth="1"/>
    <col min="8713" max="8713" width="17.85546875" bestFit="1" customWidth="1"/>
    <col min="8714" max="8715" width="12.5703125" bestFit="1" customWidth="1"/>
    <col min="8716" max="8716" width="19.28515625" bestFit="1" customWidth="1"/>
    <col min="8717" max="8718" width="12.5703125" bestFit="1" customWidth="1"/>
    <col min="8719" max="8719" width="9.5703125" bestFit="1" customWidth="1"/>
    <col min="8720" max="8720" width="16" bestFit="1" customWidth="1"/>
    <col min="8961" max="8961" width="16.5703125" bestFit="1" customWidth="1"/>
    <col min="8962" max="8962" width="9.7109375" bestFit="1" customWidth="1"/>
    <col min="8963" max="8963" width="12" bestFit="1" customWidth="1"/>
    <col min="8964" max="8964" width="14.5703125" bestFit="1" customWidth="1"/>
    <col min="8965" max="8965" width="69.85546875" bestFit="1" customWidth="1"/>
    <col min="8966" max="8966" width="22" bestFit="1" customWidth="1"/>
    <col min="8967" max="8968" width="12.5703125" bestFit="1" customWidth="1"/>
    <col min="8969" max="8969" width="17.85546875" bestFit="1" customWidth="1"/>
    <col min="8970" max="8971" width="12.5703125" bestFit="1" customWidth="1"/>
    <col min="8972" max="8972" width="19.28515625" bestFit="1" customWidth="1"/>
    <col min="8973" max="8974" width="12.5703125" bestFit="1" customWidth="1"/>
    <col min="8975" max="8975" width="9.5703125" bestFit="1" customWidth="1"/>
    <col min="8976" max="8976" width="16" bestFit="1" customWidth="1"/>
    <col min="9217" max="9217" width="16.5703125" bestFit="1" customWidth="1"/>
    <col min="9218" max="9218" width="9.7109375" bestFit="1" customWidth="1"/>
    <col min="9219" max="9219" width="12" bestFit="1" customWidth="1"/>
    <col min="9220" max="9220" width="14.5703125" bestFit="1" customWidth="1"/>
    <col min="9221" max="9221" width="69.85546875" bestFit="1" customWidth="1"/>
    <col min="9222" max="9222" width="22" bestFit="1" customWidth="1"/>
    <col min="9223" max="9224" width="12.5703125" bestFit="1" customWidth="1"/>
    <col min="9225" max="9225" width="17.85546875" bestFit="1" customWidth="1"/>
    <col min="9226" max="9227" width="12.5703125" bestFit="1" customWidth="1"/>
    <col min="9228" max="9228" width="19.28515625" bestFit="1" customWidth="1"/>
    <col min="9229" max="9230" width="12.5703125" bestFit="1" customWidth="1"/>
    <col min="9231" max="9231" width="9.5703125" bestFit="1" customWidth="1"/>
    <col min="9232" max="9232" width="16" bestFit="1" customWidth="1"/>
    <col min="9473" max="9473" width="16.5703125" bestFit="1" customWidth="1"/>
    <col min="9474" max="9474" width="9.7109375" bestFit="1" customWidth="1"/>
    <col min="9475" max="9475" width="12" bestFit="1" customWidth="1"/>
    <col min="9476" max="9476" width="14.5703125" bestFit="1" customWidth="1"/>
    <col min="9477" max="9477" width="69.85546875" bestFit="1" customWidth="1"/>
    <col min="9478" max="9478" width="22" bestFit="1" customWidth="1"/>
    <col min="9479" max="9480" width="12.5703125" bestFit="1" customWidth="1"/>
    <col min="9481" max="9481" width="17.85546875" bestFit="1" customWidth="1"/>
    <col min="9482" max="9483" width="12.5703125" bestFit="1" customWidth="1"/>
    <col min="9484" max="9484" width="19.28515625" bestFit="1" customWidth="1"/>
    <col min="9485" max="9486" width="12.5703125" bestFit="1" customWidth="1"/>
    <col min="9487" max="9487" width="9.5703125" bestFit="1" customWidth="1"/>
    <col min="9488" max="9488" width="16" bestFit="1" customWidth="1"/>
    <col min="9729" max="9729" width="16.5703125" bestFit="1" customWidth="1"/>
    <col min="9730" max="9730" width="9.7109375" bestFit="1" customWidth="1"/>
    <col min="9731" max="9731" width="12" bestFit="1" customWidth="1"/>
    <col min="9732" max="9732" width="14.5703125" bestFit="1" customWidth="1"/>
    <col min="9733" max="9733" width="69.85546875" bestFit="1" customWidth="1"/>
    <col min="9734" max="9734" width="22" bestFit="1" customWidth="1"/>
    <col min="9735" max="9736" width="12.5703125" bestFit="1" customWidth="1"/>
    <col min="9737" max="9737" width="17.85546875" bestFit="1" customWidth="1"/>
    <col min="9738" max="9739" width="12.5703125" bestFit="1" customWidth="1"/>
    <col min="9740" max="9740" width="19.28515625" bestFit="1" customWidth="1"/>
    <col min="9741" max="9742" width="12.5703125" bestFit="1" customWidth="1"/>
    <col min="9743" max="9743" width="9.5703125" bestFit="1" customWidth="1"/>
    <col min="9744" max="9744" width="16" bestFit="1" customWidth="1"/>
    <col min="9985" max="9985" width="16.5703125" bestFit="1" customWidth="1"/>
    <col min="9986" max="9986" width="9.7109375" bestFit="1" customWidth="1"/>
    <col min="9987" max="9987" width="12" bestFit="1" customWidth="1"/>
    <col min="9988" max="9988" width="14.5703125" bestFit="1" customWidth="1"/>
    <col min="9989" max="9989" width="69.85546875" bestFit="1" customWidth="1"/>
    <col min="9990" max="9990" width="22" bestFit="1" customWidth="1"/>
    <col min="9991" max="9992" width="12.5703125" bestFit="1" customWidth="1"/>
    <col min="9993" max="9993" width="17.85546875" bestFit="1" customWidth="1"/>
    <col min="9994" max="9995" width="12.5703125" bestFit="1" customWidth="1"/>
    <col min="9996" max="9996" width="19.28515625" bestFit="1" customWidth="1"/>
    <col min="9997" max="9998" width="12.5703125" bestFit="1" customWidth="1"/>
    <col min="9999" max="9999" width="9.5703125" bestFit="1" customWidth="1"/>
    <col min="10000" max="10000" width="16" bestFit="1" customWidth="1"/>
    <col min="10241" max="10241" width="16.5703125" bestFit="1" customWidth="1"/>
    <col min="10242" max="10242" width="9.7109375" bestFit="1" customWidth="1"/>
    <col min="10243" max="10243" width="12" bestFit="1" customWidth="1"/>
    <col min="10244" max="10244" width="14.5703125" bestFit="1" customWidth="1"/>
    <col min="10245" max="10245" width="69.85546875" bestFit="1" customWidth="1"/>
    <col min="10246" max="10246" width="22" bestFit="1" customWidth="1"/>
    <col min="10247" max="10248" width="12.5703125" bestFit="1" customWidth="1"/>
    <col min="10249" max="10249" width="17.85546875" bestFit="1" customWidth="1"/>
    <col min="10250" max="10251" width="12.5703125" bestFit="1" customWidth="1"/>
    <col min="10252" max="10252" width="19.28515625" bestFit="1" customWidth="1"/>
    <col min="10253" max="10254" width="12.5703125" bestFit="1" customWidth="1"/>
    <col min="10255" max="10255" width="9.5703125" bestFit="1" customWidth="1"/>
    <col min="10256" max="10256" width="16" bestFit="1" customWidth="1"/>
    <col min="10497" max="10497" width="16.5703125" bestFit="1" customWidth="1"/>
    <col min="10498" max="10498" width="9.7109375" bestFit="1" customWidth="1"/>
    <col min="10499" max="10499" width="12" bestFit="1" customWidth="1"/>
    <col min="10500" max="10500" width="14.5703125" bestFit="1" customWidth="1"/>
    <col min="10501" max="10501" width="69.85546875" bestFit="1" customWidth="1"/>
    <col min="10502" max="10502" width="22" bestFit="1" customWidth="1"/>
    <col min="10503" max="10504" width="12.5703125" bestFit="1" customWidth="1"/>
    <col min="10505" max="10505" width="17.85546875" bestFit="1" customWidth="1"/>
    <col min="10506" max="10507" width="12.5703125" bestFit="1" customWidth="1"/>
    <col min="10508" max="10508" width="19.28515625" bestFit="1" customWidth="1"/>
    <col min="10509" max="10510" width="12.5703125" bestFit="1" customWidth="1"/>
    <col min="10511" max="10511" width="9.5703125" bestFit="1" customWidth="1"/>
    <col min="10512" max="10512" width="16" bestFit="1" customWidth="1"/>
    <col min="10753" max="10753" width="16.5703125" bestFit="1" customWidth="1"/>
    <col min="10754" max="10754" width="9.7109375" bestFit="1" customWidth="1"/>
    <col min="10755" max="10755" width="12" bestFit="1" customWidth="1"/>
    <col min="10756" max="10756" width="14.5703125" bestFit="1" customWidth="1"/>
    <col min="10757" max="10757" width="69.85546875" bestFit="1" customWidth="1"/>
    <col min="10758" max="10758" width="22" bestFit="1" customWidth="1"/>
    <col min="10759" max="10760" width="12.5703125" bestFit="1" customWidth="1"/>
    <col min="10761" max="10761" width="17.85546875" bestFit="1" customWidth="1"/>
    <col min="10762" max="10763" width="12.5703125" bestFit="1" customWidth="1"/>
    <col min="10764" max="10764" width="19.28515625" bestFit="1" customWidth="1"/>
    <col min="10765" max="10766" width="12.5703125" bestFit="1" customWidth="1"/>
    <col min="10767" max="10767" width="9.5703125" bestFit="1" customWidth="1"/>
    <col min="10768" max="10768" width="16" bestFit="1" customWidth="1"/>
    <col min="11009" max="11009" width="16.5703125" bestFit="1" customWidth="1"/>
    <col min="11010" max="11010" width="9.7109375" bestFit="1" customWidth="1"/>
    <col min="11011" max="11011" width="12" bestFit="1" customWidth="1"/>
    <col min="11012" max="11012" width="14.5703125" bestFit="1" customWidth="1"/>
    <col min="11013" max="11013" width="69.85546875" bestFit="1" customWidth="1"/>
    <col min="11014" max="11014" width="22" bestFit="1" customWidth="1"/>
    <col min="11015" max="11016" width="12.5703125" bestFit="1" customWidth="1"/>
    <col min="11017" max="11017" width="17.85546875" bestFit="1" customWidth="1"/>
    <col min="11018" max="11019" width="12.5703125" bestFit="1" customWidth="1"/>
    <col min="11020" max="11020" width="19.28515625" bestFit="1" customWidth="1"/>
    <col min="11021" max="11022" width="12.5703125" bestFit="1" customWidth="1"/>
    <col min="11023" max="11023" width="9.5703125" bestFit="1" customWidth="1"/>
    <col min="11024" max="11024" width="16" bestFit="1" customWidth="1"/>
    <col min="11265" max="11265" width="16.5703125" bestFit="1" customWidth="1"/>
    <col min="11266" max="11266" width="9.7109375" bestFit="1" customWidth="1"/>
    <col min="11267" max="11267" width="12" bestFit="1" customWidth="1"/>
    <col min="11268" max="11268" width="14.5703125" bestFit="1" customWidth="1"/>
    <col min="11269" max="11269" width="69.85546875" bestFit="1" customWidth="1"/>
    <col min="11270" max="11270" width="22" bestFit="1" customWidth="1"/>
    <col min="11271" max="11272" width="12.5703125" bestFit="1" customWidth="1"/>
    <col min="11273" max="11273" width="17.85546875" bestFit="1" customWidth="1"/>
    <col min="11274" max="11275" width="12.5703125" bestFit="1" customWidth="1"/>
    <col min="11276" max="11276" width="19.28515625" bestFit="1" customWidth="1"/>
    <col min="11277" max="11278" width="12.5703125" bestFit="1" customWidth="1"/>
    <col min="11279" max="11279" width="9.5703125" bestFit="1" customWidth="1"/>
    <col min="11280" max="11280" width="16" bestFit="1" customWidth="1"/>
    <col min="11521" max="11521" width="16.5703125" bestFit="1" customWidth="1"/>
    <col min="11522" max="11522" width="9.7109375" bestFit="1" customWidth="1"/>
    <col min="11523" max="11523" width="12" bestFit="1" customWidth="1"/>
    <col min="11524" max="11524" width="14.5703125" bestFit="1" customWidth="1"/>
    <col min="11525" max="11525" width="69.85546875" bestFit="1" customWidth="1"/>
    <col min="11526" max="11526" width="22" bestFit="1" customWidth="1"/>
    <col min="11527" max="11528" width="12.5703125" bestFit="1" customWidth="1"/>
    <col min="11529" max="11529" width="17.85546875" bestFit="1" customWidth="1"/>
    <col min="11530" max="11531" width="12.5703125" bestFit="1" customWidth="1"/>
    <col min="11532" max="11532" width="19.28515625" bestFit="1" customWidth="1"/>
    <col min="11533" max="11534" width="12.5703125" bestFit="1" customWidth="1"/>
    <col min="11535" max="11535" width="9.5703125" bestFit="1" customWidth="1"/>
    <col min="11536" max="11536" width="16" bestFit="1" customWidth="1"/>
    <col min="11777" max="11777" width="16.5703125" bestFit="1" customWidth="1"/>
    <col min="11778" max="11778" width="9.7109375" bestFit="1" customWidth="1"/>
    <col min="11779" max="11779" width="12" bestFit="1" customWidth="1"/>
    <col min="11780" max="11780" width="14.5703125" bestFit="1" customWidth="1"/>
    <col min="11781" max="11781" width="69.85546875" bestFit="1" customWidth="1"/>
    <col min="11782" max="11782" width="22" bestFit="1" customWidth="1"/>
    <col min="11783" max="11784" width="12.5703125" bestFit="1" customWidth="1"/>
    <col min="11785" max="11785" width="17.85546875" bestFit="1" customWidth="1"/>
    <col min="11786" max="11787" width="12.5703125" bestFit="1" customWidth="1"/>
    <col min="11788" max="11788" width="19.28515625" bestFit="1" customWidth="1"/>
    <col min="11789" max="11790" width="12.5703125" bestFit="1" customWidth="1"/>
    <col min="11791" max="11791" width="9.5703125" bestFit="1" customWidth="1"/>
    <col min="11792" max="11792" width="16" bestFit="1" customWidth="1"/>
    <col min="12033" max="12033" width="16.5703125" bestFit="1" customWidth="1"/>
    <col min="12034" max="12034" width="9.7109375" bestFit="1" customWidth="1"/>
    <col min="12035" max="12035" width="12" bestFit="1" customWidth="1"/>
    <col min="12036" max="12036" width="14.5703125" bestFit="1" customWidth="1"/>
    <col min="12037" max="12037" width="69.85546875" bestFit="1" customWidth="1"/>
    <col min="12038" max="12038" width="22" bestFit="1" customWidth="1"/>
    <col min="12039" max="12040" width="12.5703125" bestFit="1" customWidth="1"/>
    <col min="12041" max="12041" width="17.85546875" bestFit="1" customWidth="1"/>
    <col min="12042" max="12043" width="12.5703125" bestFit="1" customWidth="1"/>
    <col min="12044" max="12044" width="19.28515625" bestFit="1" customWidth="1"/>
    <col min="12045" max="12046" width="12.5703125" bestFit="1" customWidth="1"/>
    <col min="12047" max="12047" width="9.5703125" bestFit="1" customWidth="1"/>
    <col min="12048" max="12048" width="16" bestFit="1" customWidth="1"/>
    <col min="12289" max="12289" width="16.5703125" bestFit="1" customWidth="1"/>
    <col min="12290" max="12290" width="9.7109375" bestFit="1" customWidth="1"/>
    <col min="12291" max="12291" width="12" bestFit="1" customWidth="1"/>
    <col min="12292" max="12292" width="14.5703125" bestFit="1" customWidth="1"/>
    <col min="12293" max="12293" width="69.85546875" bestFit="1" customWidth="1"/>
    <col min="12294" max="12294" width="22" bestFit="1" customWidth="1"/>
    <col min="12295" max="12296" width="12.5703125" bestFit="1" customWidth="1"/>
    <col min="12297" max="12297" width="17.85546875" bestFit="1" customWidth="1"/>
    <col min="12298" max="12299" width="12.5703125" bestFit="1" customWidth="1"/>
    <col min="12300" max="12300" width="19.28515625" bestFit="1" customWidth="1"/>
    <col min="12301" max="12302" width="12.5703125" bestFit="1" customWidth="1"/>
    <col min="12303" max="12303" width="9.5703125" bestFit="1" customWidth="1"/>
    <col min="12304" max="12304" width="16" bestFit="1" customWidth="1"/>
    <col min="12545" max="12545" width="16.5703125" bestFit="1" customWidth="1"/>
    <col min="12546" max="12546" width="9.7109375" bestFit="1" customWidth="1"/>
    <col min="12547" max="12547" width="12" bestFit="1" customWidth="1"/>
    <col min="12548" max="12548" width="14.5703125" bestFit="1" customWidth="1"/>
    <col min="12549" max="12549" width="69.85546875" bestFit="1" customWidth="1"/>
    <col min="12550" max="12550" width="22" bestFit="1" customWidth="1"/>
    <col min="12551" max="12552" width="12.5703125" bestFit="1" customWidth="1"/>
    <col min="12553" max="12553" width="17.85546875" bestFit="1" customWidth="1"/>
    <col min="12554" max="12555" width="12.5703125" bestFit="1" customWidth="1"/>
    <col min="12556" max="12556" width="19.28515625" bestFit="1" customWidth="1"/>
    <col min="12557" max="12558" width="12.5703125" bestFit="1" customWidth="1"/>
    <col min="12559" max="12559" width="9.5703125" bestFit="1" customWidth="1"/>
    <col min="12560" max="12560" width="16" bestFit="1" customWidth="1"/>
    <col min="12801" max="12801" width="16.5703125" bestFit="1" customWidth="1"/>
    <col min="12802" max="12802" width="9.7109375" bestFit="1" customWidth="1"/>
    <col min="12803" max="12803" width="12" bestFit="1" customWidth="1"/>
    <col min="12804" max="12804" width="14.5703125" bestFit="1" customWidth="1"/>
    <col min="12805" max="12805" width="69.85546875" bestFit="1" customWidth="1"/>
    <col min="12806" max="12806" width="22" bestFit="1" customWidth="1"/>
    <col min="12807" max="12808" width="12.5703125" bestFit="1" customWidth="1"/>
    <col min="12809" max="12809" width="17.85546875" bestFit="1" customWidth="1"/>
    <col min="12810" max="12811" width="12.5703125" bestFit="1" customWidth="1"/>
    <col min="12812" max="12812" width="19.28515625" bestFit="1" customWidth="1"/>
    <col min="12813" max="12814" width="12.5703125" bestFit="1" customWidth="1"/>
    <col min="12815" max="12815" width="9.5703125" bestFit="1" customWidth="1"/>
    <col min="12816" max="12816" width="16" bestFit="1" customWidth="1"/>
    <col min="13057" max="13057" width="16.5703125" bestFit="1" customWidth="1"/>
    <col min="13058" max="13058" width="9.7109375" bestFit="1" customWidth="1"/>
    <col min="13059" max="13059" width="12" bestFit="1" customWidth="1"/>
    <col min="13060" max="13060" width="14.5703125" bestFit="1" customWidth="1"/>
    <col min="13061" max="13061" width="69.85546875" bestFit="1" customWidth="1"/>
    <col min="13062" max="13062" width="22" bestFit="1" customWidth="1"/>
    <col min="13063" max="13064" width="12.5703125" bestFit="1" customWidth="1"/>
    <col min="13065" max="13065" width="17.85546875" bestFit="1" customWidth="1"/>
    <col min="13066" max="13067" width="12.5703125" bestFit="1" customWidth="1"/>
    <col min="13068" max="13068" width="19.28515625" bestFit="1" customWidth="1"/>
    <col min="13069" max="13070" width="12.5703125" bestFit="1" customWidth="1"/>
    <col min="13071" max="13071" width="9.5703125" bestFit="1" customWidth="1"/>
    <col min="13072" max="13072" width="16" bestFit="1" customWidth="1"/>
    <col min="13313" max="13313" width="16.5703125" bestFit="1" customWidth="1"/>
    <col min="13314" max="13314" width="9.7109375" bestFit="1" customWidth="1"/>
    <col min="13315" max="13315" width="12" bestFit="1" customWidth="1"/>
    <col min="13316" max="13316" width="14.5703125" bestFit="1" customWidth="1"/>
    <col min="13317" max="13317" width="69.85546875" bestFit="1" customWidth="1"/>
    <col min="13318" max="13318" width="22" bestFit="1" customWidth="1"/>
    <col min="13319" max="13320" width="12.5703125" bestFit="1" customWidth="1"/>
    <col min="13321" max="13321" width="17.85546875" bestFit="1" customWidth="1"/>
    <col min="13322" max="13323" width="12.5703125" bestFit="1" customWidth="1"/>
    <col min="13324" max="13324" width="19.28515625" bestFit="1" customWidth="1"/>
    <col min="13325" max="13326" width="12.5703125" bestFit="1" customWidth="1"/>
    <col min="13327" max="13327" width="9.5703125" bestFit="1" customWidth="1"/>
    <col min="13328" max="13328" width="16" bestFit="1" customWidth="1"/>
    <col min="13569" max="13569" width="16.5703125" bestFit="1" customWidth="1"/>
    <col min="13570" max="13570" width="9.7109375" bestFit="1" customWidth="1"/>
    <col min="13571" max="13571" width="12" bestFit="1" customWidth="1"/>
    <col min="13572" max="13572" width="14.5703125" bestFit="1" customWidth="1"/>
    <col min="13573" max="13573" width="69.85546875" bestFit="1" customWidth="1"/>
    <col min="13574" max="13574" width="22" bestFit="1" customWidth="1"/>
    <col min="13575" max="13576" width="12.5703125" bestFit="1" customWidth="1"/>
    <col min="13577" max="13577" width="17.85546875" bestFit="1" customWidth="1"/>
    <col min="13578" max="13579" width="12.5703125" bestFit="1" customWidth="1"/>
    <col min="13580" max="13580" width="19.28515625" bestFit="1" customWidth="1"/>
    <col min="13581" max="13582" width="12.5703125" bestFit="1" customWidth="1"/>
    <col min="13583" max="13583" width="9.5703125" bestFit="1" customWidth="1"/>
    <col min="13584" max="13584" width="16" bestFit="1" customWidth="1"/>
    <col min="13825" max="13825" width="16.5703125" bestFit="1" customWidth="1"/>
    <col min="13826" max="13826" width="9.7109375" bestFit="1" customWidth="1"/>
    <col min="13827" max="13827" width="12" bestFit="1" customWidth="1"/>
    <col min="13828" max="13828" width="14.5703125" bestFit="1" customWidth="1"/>
    <col min="13829" max="13829" width="69.85546875" bestFit="1" customWidth="1"/>
    <col min="13830" max="13830" width="22" bestFit="1" customWidth="1"/>
    <col min="13831" max="13832" width="12.5703125" bestFit="1" customWidth="1"/>
    <col min="13833" max="13833" width="17.85546875" bestFit="1" customWidth="1"/>
    <col min="13834" max="13835" width="12.5703125" bestFit="1" customWidth="1"/>
    <col min="13836" max="13836" width="19.28515625" bestFit="1" customWidth="1"/>
    <col min="13837" max="13838" width="12.5703125" bestFit="1" customWidth="1"/>
    <col min="13839" max="13839" width="9.5703125" bestFit="1" customWidth="1"/>
    <col min="13840" max="13840" width="16" bestFit="1" customWidth="1"/>
    <col min="14081" max="14081" width="16.5703125" bestFit="1" customWidth="1"/>
    <col min="14082" max="14082" width="9.7109375" bestFit="1" customWidth="1"/>
    <col min="14083" max="14083" width="12" bestFit="1" customWidth="1"/>
    <col min="14084" max="14084" width="14.5703125" bestFit="1" customWidth="1"/>
    <col min="14085" max="14085" width="69.85546875" bestFit="1" customWidth="1"/>
    <col min="14086" max="14086" width="22" bestFit="1" customWidth="1"/>
    <col min="14087" max="14088" width="12.5703125" bestFit="1" customWidth="1"/>
    <col min="14089" max="14089" width="17.85546875" bestFit="1" customWidth="1"/>
    <col min="14090" max="14091" width="12.5703125" bestFit="1" customWidth="1"/>
    <col min="14092" max="14092" width="19.28515625" bestFit="1" customWidth="1"/>
    <col min="14093" max="14094" width="12.5703125" bestFit="1" customWidth="1"/>
    <col min="14095" max="14095" width="9.5703125" bestFit="1" customWidth="1"/>
    <col min="14096" max="14096" width="16" bestFit="1" customWidth="1"/>
    <col min="14337" max="14337" width="16.5703125" bestFit="1" customWidth="1"/>
    <col min="14338" max="14338" width="9.7109375" bestFit="1" customWidth="1"/>
    <col min="14339" max="14339" width="12" bestFit="1" customWidth="1"/>
    <col min="14340" max="14340" width="14.5703125" bestFit="1" customWidth="1"/>
    <col min="14341" max="14341" width="69.85546875" bestFit="1" customWidth="1"/>
    <col min="14342" max="14342" width="22" bestFit="1" customWidth="1"/>
    <col min="14343" max="14344" width="12.5703125" bestFit="1" customWidth="1"/>
    <col min="14345" max="14345" width="17.85546875" bestFit="1" customWidth="1"/>
    <col min="14346" max="14347" width="12.5703125" bestFit="1" customWidth="1"/>
    <col min="14348" max="14348" width="19.28515625" bestFit="1" customWidth="1"/>
    <col min="14349" max="14350" width="12.5703125" bestFit="1" customWidth="1"/>
    <col min="14351" max="14351" width="9.5703125" bestFit="1" customWidth="1"/>
    <col min="14352" max="14352" width="16" bestFit="1" customWidth="1"/>
    <col min="14593" max="14593" width="16.5703125" bestFit="1" customWidth="1"/>
    <col min="14594" max="14594" width="9.7109375" bestFit="1" customWidth="1"/>
    <col min="14595" max="14595" width="12" bestFit="1" customWidth="1"/>
    <col min="14596" max="14596" width="14.5703125" bestFit="1" customWidth="1"/>
    <col min="14597" max="14597" width="69.85546875" bestFit="1" customWidth="1"/>
    <col min="14598" max="14598" width="22" bestFit="1" customWidth="1"/>
    <col min="14599" max="14600" width="12.5703125" bestFit="1" customWidth="1"/>
    <col min="14601" max="14601" width="17.85546875" bestFit="1" customWidth="1"/>
    <col min="14602" max="14603" width="12.5703125" bestFit="1" customWidth="1"/>
    <col min="14604" max="14604" width="19.28515625" bestFit="1" customWidth="1"/>
    <col min="14605" max="14606" width="12.5703125" bestFit="1" customWidth="1"/>
    <col min="14607" max="14607" width="9.5703125" bestFit="1" customWidth="1"/>
    <col min="14608" max="14608" width="16" bestFit="1" customWidth="1"/>
    <col min="14849" max="14849" width="16.5703125" bestFit="1" customWidth="1"/>
    <col min="14850" max="14850" width="9.7109375" bestFit="1" customWidth="1"/>
    <col min="14851" max="14851" width="12" bestFit="1" customWidth="1"/>
    <col min="14852" max="14852" width="14.5703125" bestFit="1" customWidth="1"/>
    <col min="14853" max="14853" width="69.85546875" bestFit="1" customWidth="1"/>
    <col min="14854" max="14854" width="22" bestFit="1" customWidth="1"/>
    <col min="14855" max="14856" width="12.5703125" bestFit="1" customWidth="1"/>
    <col min="14857" max="14857" width="17.85546875" bestFit="1" customWidth="1"/>
    <col min="14858" max="14859" width="12.5703125" bestFit="1" customWidth="1"/>
    <col min="14860" max="14860" width="19.28515625" bestFit="1" customWidth="1"/>
    <col min="14861" max="14862" width="12.5703125" bestFit="1" customWidth="1"/>
    <col min="14863" max="14863" width="9.5703125" bestFit="1" customWidth="1"/>
    <col min="14864" max="14864" width="16" bestFit="1" customWidth="1"/>
    <col min="15105" max="15105" width="16.5703125" bestFit="1" customWidth="1"/>
    <col min="15106" max="15106" width="9.7109375" bestFit="1" customWidth="1"/>
    <col min="15107" max="15107" width="12" bestFit="1" customWidth="1"/>
    <col min="15108" max="15108" width="14.5703125" bestFit="1" customWidth="1"/>
    <col min="15109" max="15109" width="69.85546875" bestFit="1" customWidth="1"/>
    <col min="15110" max="15110" width="22" bestFit="1" customWidth="1"/>
    <col min="15111" max="15112" width="12.5703125" bestFit="1" customWidth="1"/>
    <col min="15113" max="15113" width="17.85546875" bestFit="1" customWidth="1"/>
    <col min="15114" max="15115" width="12.5703125" bestFit="1" customWidth="1"/>
    <col min="15116" max="15116" width="19.28515625" bestFit="1" customWidth="1"/>
    <col min="15117" max="15118" width="12.5703125" bestFit="1" customWidth="1"/>
    <col min="15119" max="15119" width="9.5703125" bestFit="1" customWidth="1"/>
    <col min="15120" max="15120" width="16" bestFit="1" customWidth="1"/>
    <col min="15361" max="15361" width="16.5703125" bestFit="1" customWidth="1"/>
    <col min="15362" max="15362" width="9.7109375" bestFit="1" customWidth="1"/>
    <col min="15363" max="15363" width="12" bestFit="1" customWidth="1"/>
    <col min="15364" max="15364" width="14.5703125" bestFit="1" customWidth="1"/>
    <col min="15365" max="15365" width="69.85546875" bestFit="1" customWidth="1"/>
    <col min="15366" max="15366" width="22" bestFit="1" customWidth="1"/>
    <col min="15367" max="15368" width="12.5703125" bestFit="1" customWidth="1"/>
    <col min="15369" max="15369" width="17.85546875" bestFit="1" customWidth="1"/>
    <col min="15370" max="15371" width="12.5703125" bestFit="1" customWidth="1"/>
    <col min="15372" max="15372" width="19.28515625" bestFit="1" customWidth="1"/>
    <col min="15373" max="15374" width="12.5703125" bestFit="1" customWidth="1"/>
    <col min="15375" max="15375" width="9.5703125" bestFit="1" customWidth="1"/>
    <col min="15376" max="15376" width="16" bestFit="1" customWidth="1"/>
    <col min="15617" max="15617" width="16.5703125" bestFit="1" customWidth="1"/>
    <col min="15618" max="15618" width="9.7109375" bestFit="1" customWidth="1"/>
    <col min="15619" max="15619" width="12" bestFit="1" customWidth="1"/>
    <col min="15620" max="15620" width="14.5703125" bestFit="1" customWidth="1"/>
    <col min="15621" max="15621" width="69.85546875" bestFit="1" customWidth="1"/>
    <col min="15622" max="15622" width="22" bestFit="1" customWidth="1"/>
    <col min="15623" max="15624" width="12.5703125" bestFit="1" customWidth="1"/>
    <col min="15625" max="15625" width="17.85546875" bestFit="1" customWidth="1"/>
    <col min="15626" max="15627" width="12.5703125" bestFit="1" customWidth="1"/>
    <col min="15628" max="15628" width="19.28515625" bestFit="1" customWidth="1"/>
    <col min="15629" max="15630" width="12.5703125" bestFit="1" customWidth="1"/>
    <col min="15631" max="15631" width="9.5703125" bestFit="1" customWidth="1"/>
    <col min="15632" max="15632" width="16" bestFit="1" customWidth="1"/>
    <col min="15873" max="15873" width="16.5703125" bestFit="1" customWidth="1"/>
    <col min="15874" max="15874" width="9.7109375" bestFit="1" customWidth="1"/>
    <col min="15875" max="15875" width="12" bestFit="1" customWidth="1"/>
    <col min="15876" max="15876" width="14.5703125" bestFit="1" customWidth="1"/>
    <col min="15877" max="15877" width="69.85546875" bestFit="1" customWidth="1"/>
    <col min="15878" max="15878" width="22" bestFit="1" customWidth="1"/>
    <col min="15879" max="15880" width="12.5703125" bestFit="1" customWidth="1"/>
    <col min="15881" max="15881" width="17.85546875" bestFit="1" customWidth="1"/>
    <col min="15882" max="15883" width="12.5703125" bestFit="1" customWidth="1"/>
    <col min="15884" max="15884" width="19.28515625" bestFit="1" customWidth="1"/>
    <col min="15885" max="15886" width="12.5703125" bestFit="1" customWidth="1"/>
    <col min="15887" max="15887" width="9.5703125" bestFit="1" customWidth="1"/>
    <col min="15888" max="15888" width="16" bestFit="1" customWidth="1"/>
    <col min="16129" max="16129" width="16.5703125" bestFit="1" customWidth="1"/>
    <col min="16130" max="16130" width="9.7109375" bestFit="1" customWidth="1"/>
    <col min="16131" max="16131" width="12" bestFit="1" customWidth="1"/>
    <col min="16132" max="16132" width="14.5703125" bestFit="1" customWidth="1"/>
    <col min="16133" max="16133" width="69.85546875" bestFit="1" customWidth="1"/>
    <col min="16134" max="16134" width="22" bestFit="1" customWidth="1"/>
    <col min="16135" max="16136" width="12.5703125" bestFit="1" customWidth="1"/>
    <col min="16137" max="16137" width="17.85546875" bestFit="1" customWidth="1"/>
    <col min="16138" max="16139" width="12.5703125" bestFit="1" customWidth="1"/>
    <col min="16140" max="16140" width="19.28515625" bestFit="1" customWidth="1"/>
    <col min="16141" max="16142" width="12.5703125" bestFit="1" customWidth="1"/>
    <col min="16143" max="16143" width="9.5703125" bestFit="1" customWidth="1"/>
    <col min="16144" max="16144" width="16" bestFit="1" customWidth="1"/>
  </cols>
  <sheetData>
    <row r="1" spans="1:16" ht="19.5" x14ac:dyDescent="0.25">
      <c r="A1" s="23" t="s">
        <v>916</v>
      </c>
    </row>
    <row r="2" spans="1:16" s="24" customFormat="1" x14ac:dyDescent="0.25">
      <c r="A2" s="24">
        <v>1</v>
      </c>
      <c r="B2" s="24">
        <v>2</v>
      </c>
      <c r="C2" s="24">
        <v>3</v>
      </c>
      <c r="D2" s="24">
        <v>4</v>
      </c>
      <c r="E2" s="24">
        <v>5</v>
      </c>
      <c r="F2" s="24">
        <v>6</v>
      </c>
      <c r="G2" s="25">
        <v>7</v>
      </c>
      <c r="H2" s="25">
        <v>8</v>
      </c>
      <c r="I2" s="25">
        <v>9</v>
      </c>
      <c r="J2" s="25">
        <v>10</v>
      </c>
      <c r="K2" s="25">
        <v>11</v>
      </c>
      <c r="L2" s="25">
        <v>12</v>
      </c>
      <c r="M2" s="25">
        <v>13</v>
      </c>
      <c r="N2" s="25">
        <v>14</v>
      </c>
      <c r="O2" s="25"/>
      <c r="P2" s="25"/>
    </row>
    <row r="3" spans="1:16" x14ac:dyDescent="0.25">
      <c r="A3" t="s">
        <v>100</v>
      </c>
      <c r="B3" t="s">
        <v>101</v>
      </c>
      <c r="C3" t="s">
        <v>102</v>
      </c>
      <c r="D3" t="s">
        <v>103</v>
      </c>
      <c r="E3" s="22" t="s">
        <v>104</v>
      </c>
      <c r="F3" s="22" t="s">
        <v>62</v>
      </c>
      <c r="G3" s="22" t="s">
        <v>63</v>
      </c>
      <c r="H3" s="22" t="s">
        <v>105</v>
      </c>
      <c r="I3" s="22" t="s">
        <v>106</v>
      </c>
      <c r="J3" s="22" t="s">
        <v>107</v>
      </c>
      <c r="K3" s="22" t="s">
        <v>108</v>
      </c>
      <c r="L3" s="22" t="s">
        <v>109</v>
      </c>
      <c r="M3" t="s">
        <v>110</v>
      </c>
      <c r="N3" t="s">
        <v>111</v>
      </c>
    </row>
    <row r="4" spans="1:16" x14ac:dyDescent="0.25">
      <c r="A4" t="s">
        <v>112</v>
      </c>
      <c r="B4" t="s">
        <v>113</v>
      </c>
      <c r="C4" t="s">
        <v>114</v>
      </c>
      <c r="D4">
        <v>50</v>
      </c>
      <c r="E4" s="22">
        <v>85.4</v>
      </c>
      <c r="F4" s="22">
        <v>43.7</v>
      </c>
      <c r="G4" s="22">
        <v>106.25</v>
      </c>
      <c r="H4" s="22">
        <v>47.16</v>
      </c>
      <c r="I4" s="22">
        <v>49.25</v>
      </c>
      <c r="J4" s="22">
        <v>72.38</v>
      </c>
      <c r="K4" s="22" t="s">
        <v>115</v>
      </c>
      <c r="L4" s="22" t="s">
        <v>115</v>
      </c>
      <c r="M4">
        <v>6.3</v>
      </c>
      <c r="N4">
        <v>13.48</v>
      </c>
    </row>
    <row r="5" spans="1:16" x14ac:dyDescent="0.25">
      <c r="A5" t="s">
        <v>82</v>
      </c>
      <c r="B5" t="s">
        <v>113</v>
      </c>
      <c r="C5" t="s">
        <v>83</v>
      </c>
      <c r="D5">
        <v>2060</v>
      </c>
      <c r="E5" s="22">
        <v>40.08</v>
      </c>
      <c r="F5" s="22">
        <v>16.63</v>
      </c>
      <c r="G5" s="22">
        <v>51.81</v>
      </c>
      <c r="H5" s="22">
        <v>13.81</v>
      </c>
      <c r="I5" s="22">
        <v>21.62</v>
      </c>
      <c r="J5" s="22">
        <v>32.130000000000003</v>
      </c>
      <c r="K5" s="22">
        <v>48.43</v>
      </c>
      <c r="L5" s="22">
        <v>77.56</v>
      </c>
      <c r="M5">
        <v>0.97</v>
      </c>
      <c r="N5">
        <v>2.4</v>
      </c>
    </row>
    <row r="6" spans="1:16" x14ac:dyDescent="0.25">
      <c r="A6" t="s">
        <v>116</v>
      </c>
      <c r="B6" t="s">
        <v>113</v>
      </c>
      <c r="C6" t="s">
        <v>117</v>
      </c>
      <c r="D6">
        <v>40</v>
      </c>
      <c r="E6" s="22" t="s">
        <v>115</v>
      </c>
      <c r="F6" s="22" t="s">
        <v>115</v>
      </c>
      <c r="G6" s="22" t="s">
        <v>115</v>
      </c>
      <c r="H6" s="22" t="s">
        <v>115</v>
      </c>
      <c r="I6" s="22" t="s">
        <v>115</v>
      </c>
      <c r="J6" s="22" t="s">
        <v>115</v>
      </c>
      <c r="K6" s="22" t="s">
        <v>115</v>
      </c>
      <c r="L6" s="22" t="s">
        <v>115</v>
      </c>
      <c r="M6" t="s">
        <v>115</v>
      </c>
      <c r="N6">
        <v>25.64</v>
      </c>
    </row>
    <row r="7" spans="1:16" x14ac:dyDescent="0.25">
      <c r="A7" t="s">
        <v>118</v>
      </c>
      <c r="B7" t="s">
        <v>113</v>
      </c>
      <c r="C7" t="s">
        <v>119</v>
      </c>
      <c r="D7">
        <v>30</v>
      </c>
      <c r="E7" s="22">
        <v>52.34</v>
      </c>
      <c r="F7" s="22">
        <v>27.21</v>
      </c>
      <c r="G7" s="22">
        <v>64.91</v>
      </c>
      <c r="H7" s="22">
        <v>23.64</v>
      </c>
      <c r="I7" s="22">
        <v>39.44</v>
      </c>
      <c r="J7" s="22">
        <v>47.63</v>
      </c>
      <c r="K7" s="22">
        <v>70.91</v>
      </c>
      <c r="L7" s="22">
        <v>90.51</v>
      </c>
      <c r="M7">
        <v>6.65</v>
      </c>
      <c r="N7">
        <v>17.649999999999999</v>
      </c>
    </row>
    <row r="8" spans="1:16" x14ac:dyDescent="0.25">
      <c r="A8" t="s">
        <v>120</v>
      </c>
      <c r="B8" t="s">
        <v>113</v>
      </c>
      <c r="C8" t="s">
        <v>121</v>
      </c>
      <c r="D8">
        <v>140</v>
      </c>
      <c r="E8" s="22">
        <v>51.74</v>
      </c>
      <c r="F8" s="22">
        <v>23.69</v>
      </c>
      <c r="G8" s="22">
        <v>65.77</v>
      </c>
      <c r="H8" s="22">
        <v>17.3</v>
      </c>
      <c r="I8" s="22">
        <v>29.19</v>
      </c>
      <c r="J8" s="22">
        <v>47.38</v>
      </c>
      <c r="K8" s="22">
        <v>67.31</v>
      </c>
      <c r="L8" s="22">
        <v>89</v>
      </c>
      <c r="M8">
        <v>3.61</v>
      </c>
      <c r="N8">
        <v>9.0500000000000007</v>
      </c>
    </row>
    <row r="9" spans="1:16" x14ac:dyDescent="0.25">
      <c r="A9" t="s">
        <v>122</v>
      </c>
      <c r="B9" t="s">
        <v>113</v>
      </c>
      <c r="C9" t="s">
        <v>123</v>
      </c>
      <c r="D9">
        <v>10</v>
      </c>
      <c r="E9" s="22">
        <v>40.54</v>
      </c>
      <c r="F9" s="22">
        <v>27.3</v>
      </c>
      <c r="G9" s="22">
        <v>47.15</v>
      </c>
      <c r="H9" s="22">
        <v>22.89</v>
      </c>
      <c r="I9" s="22">
        <v>31.23</v>
      </c>
      <c r="J9" s="22">
        <v>36.93</v>
      </c>
      <c r="K9" s="22">
        <v>45.64</v>
      </c>
      <c r="L9" s="22">
        <v>67.489999999999995</v>
      </c>
      <c r="M9">
        <v>8.08</v>
      </c>
      <c r="N9">
        <v>28.46</v>
      </c>
    </row>
    <row r="10" spans="1:16" x14ac:dyDescent="0.25">
      <c r="A10" t="s">
        <v>124</v>
      </c>
      <c r="B10" t="s">
        <v>113</v>
      </c>
      <c r="C10" t="s">
        <v>125</v>
      </c>
      <c r="D10">
        <v>70</v>
      </c>
      <c r="E10" s="22">
        <v>44.73</v>
      </c>
      <c r="F10" s="22">
        <v>28.46</v>
      </c>
      <c r="G10" s="22">
        <v>52.87</v>
      </c>
      <c r="H10" s="22">
        <v>25.94</v>
      </c>
      <c r="I10" s="22">
        <v>31.79</v>
      </c>
      <c r="J10" s="22">
        <v>41.03</v>
      </c>
      <c r="K10" s="22">
        <v>55.54</v>
      </c>
      <c r="L10" s="22">
        <v>69.33</v>
      </c>
      <c r="M10">
        <v>4.6900000000000004</v>
      </c>
      <c r="N10">
        <v>15.24</v>
      </c>
    </row>
    <row r="11" spans="1:16" x14ac:dyDescent="0.25">
      <c r="A11" t="s">
        <v>126</v>
      </c>
      <c r="B11" t="s">
        <v>113</v>
      </c>
      <c r="C11" t="s">
        <v>127</v>
      </c>
      <c r="D11">
        <v>30</v>
      </c>
      <c r="E11" s="22">
        <v>42.45</v>
      </c>
      <c r="F11" s="22">
        <v>30.22</v>
      </c>
      <c r="G11" s="22">
        <v>48.57</v>
      </c>
      <c r="H11" s="22">
        <v>27.99</v>
      </c>
      <c r="I11" s="22">
        <v>34.19</v>
      </c>
      <c r="J11" s="22">
        <v>37.4</v>
      </c>
      <c r="K11" s="22">
        <v>47.62</v>
      </c>
      <c r="L11" s="22">
        <v>70.319999999999993</v>
      </c>
      <c r="M11">
        <v>5.4</v>
      </c>
      <c r="N11">
        <v>18.53</v>
      </c>
    </row>
    <row r="12" spans="1:16" x14ac:dyDescent="0.25">
      <c r="A12" t="s">
        <v>128</v>
      </c>
      <c r="B12" t="s">
        <v>113</v>
      </c>
      <c r="C12" t="s">
        <v>129</v>
      </c>
      <c r="D12">
        <v>50</v>
      </c>
      <c r="E12" s="22">
        <v>56.66</v>
      </c>
      <c r="F12" s="22">
        <v>38.31</v>
      </c>
      <c r="G12" s="22">
        <v>65.84</v>
      </c>
      <c r="H12" s="22">
        <v>37.700000000000003</v>
      </c>
      <c r="I12" s="22">
        <v>39.44</v>
      </c>
      <c r="J12" s="22">
        <v>57.01</v>
      </c>
      <c r="K12" s="22">
        <v>64.63</v>
      </c>
      <c r="L12" s="22">
        <v>80.86</v>
      </c>
      <c r="M12">
        <v>3.53</v>
      </c>
      <c r="N12">
        <v>14.9</v>
      </c>
    </row>
    <row r="13" spans="1:16" x14ac:dyDescent="0.25">
      <c r="A13" t="s">
        <v>130</v>
      </c>
      <c r="B13" t="s">
        <v>113</v>
      </c>
      <c r="C13" t="s">
        <v>131</v>
      </c>
      <c r="D13">
        <v>180</v>
      </c>
      <c r="E13" s="22">
        <v>60.3</v>
      </c>
      <c r="F13" s="22">
        <v>35.090000000000003</v>
      </c>
      <c r="G13" s="22">
        <v>72.91</v>
      </c>
      <c r="H13" s="22">
        <v>30.37</v>
      </c>
      <c r="I13" s="22">
        <v>39.72</v>
      </c>
      <c r="J13" s="22">
        <v>57.96</v>
      </c>
      <c r="K13" s="22">
        <v>73.17</v>
      </c>
      <c r="L13" s="22">
        <v>93.96</v>
      </c>
      <c r="M13">
        <v>2.39</v>
      </c>
      <c r="N13">
        <v>7.86</v>
      </c>
    </row>
    <row r="14" spans="1:16" x14ac:dyDescent="0.25">
      <c r="A14" t="s">
        <v>132</v>
      </c>
      <c r="B14" t="s">
        <v>113</v>
      </c>
      <c r="C14" t="s">
        <v>133</v>
      </c>
      <c r="D14">
        <v>110</v>
      </c>
      <c r="E14" s="22">
        <v>51.73</v>
      </c>
      <c r="F14" s="22">
        <v>32.159999999999997</v>
      </c>
      <c r="G14" s="22">
        <v>61.51</v>
      </c>
      <c r="H14" s="22">
        <v>29.17</v>
      </c>
      <c r="I14" s="22">
        <v>37.119999999999997</v>
      </c>
      <c r="J14" s="22">
        <v>47.37</v>
      </c>
      <c r="K14" s="22">
        <v>60.87</v>
      </c>
      <c r="L14" s="22">
        <v>77.650000000000006</v>
      </c>
      <c r="M14">
        <v>3.48</v>
      </c>
      <c r="N14">
        <v>12.21</v>
      </c>
    </row>
    <row r="15" spans="1:16" x14ac:dyDescent="0.25">
      <c r="A15" t="s">
        <v>134</v>
      </c>
      <c r="B15" t="s">
        <v>113</v>
      </c>
      <c r="C15" t="s">
        <v>135</v>
      </c>
      <c r="D15">
        <v>20</v>
      </c>
      <c r="E15" s="22">
        <v>48.72</v>
      </c>
      <c r="F15" s="22">
        <v>34.97</v>
      </c>
      <c r="G15" s="22">
        <v>55.59</v>
      </c>
      <c r="H15" s="22">
        <v>33.71</v>
      </c>
      <c r="I15" s="22">
        <v>37.47</v>
      </c>
      <c r="J15" s="22">
        <v>45.64</v>
      </c>
      <c r="K15" s="22">
        <v>57.28</v>
      </c>
      <c r="L15" s="22">
        <v>61.07</v>
      </c>
      <c r="M15">
        <v>6.4</v>
      </c>
      <c r="N15">
        <v>24.11</v>
      </c>
    </row>
    <row r="16" spans="1:16" x14ac:dyDescent="0.25">
      <c r="A16" t="s">
        <v>136</v>
      </c>
      <c r="B16" t="s">
        <v>113</v>
      </c>
      <c r="C16" t="s">
        <v>137</v>
      </c>
      <c r="D16">
        <v>30</v>
      </c>
      <c r="E16" s="22">
        <v>41.38</v>
      </c>
      <c r="F16" s="22">
        <v>24</v>
      </c>
      <c r="G16" s="22">
        <v>50.07</v>
      </c>
      <c r="H16" s="22">
        <v>21.7</v>
      </c>
      <c r="I16" s="22">
        <v>28.43</v>
      </c>
      <c r="J16" s="22">
        <v>38.53</v>
      </c>
      <c r="K16" s="22">
        <v>51.58</v>
      </c>
      <c r="L16" s="22">
        <v>67.239999999999995</v>
      </c>
      <c r="M16">
        <v>5.95</v>
      </c>
      <c r="N16">
        <v>17.38</v>
      </c>
    </row>
    <row r="17" spans="1:14" x14ac:dyDescent="0.25">
      <c r="A17" t="s">
        <v>138</v>
      </c>
      <c r="B17" t="s">
        <v>113</v>
      </c>
      <c r="C17" t="s">
        <v>139</v>
      </c>
      <c r="D17">
        <v>40</v>
      </c>
      <c r="E17" s="22">
        <v>41.5</v>
      </c>
      <c r="F17" s="22">
        <v>27.37</v>
      </c>
      <c r="G17" s="22">
        <v>48.57</v>
      </c>
      <c r="H17" s="22">
        <v>22.76</v>
      </c>
      <c r="I17" s="22">
        <v>35.9</v>
      </c>
      <c r="J17" s="22">
        <v>41.4</v>
      </c>
      <c r="K17" s="22">
        <v>47.26</v>
      </c>
      <c r="L17" s="22">
        <v>57.55</v>
      </c>
      <c r="M17">
        <v>4.6900000000000004</v>
      </c>
      <c r="N17">
        <v>17.13</v>
      </c>
    </row>
    <row r="18" spans="1:14" x14ac:dyDescent="0.25">
      <c r="A18" t="s">
        <v>140</v>
      </c>
      <c r="B18" t="s">
        <v>113</v>
      </c>
      <c r="C18" t="s">
        <v>141</v>
      </c>
      <c r="D18">
        <v>100</v>
      </c>
      <c r="E18" s="22">
        <v>37.39</v>
      </c>
      <c r="F18" s="22">
        <v>23.79</v>
      </c>
      <c r="G18" s="22">
        <v>44.19</v>
      </c>
      <c r="H18" s="22">
        <v>22.48</v>
      </c>
      <c r="I18" s="22">
        <v>24.93</v>
      </c>
      <c r="J18" s="22">
        <v>35.57</v>
      </c>
      <c r="K18" s="22">
        <v>46.53</v>
      </c>
      <c r="L18" s="22">
        <v>54.82</v>
      </c>
      <c r="M18">
        <v>3.01</v>
      </c>
      <c r="N18">
        <v>10.78</v>
      </c>
    </row>
    <row r="19" spans="1:14" x14ac:dyDescent="0.25">
      <c r="A19" t="s">
        <v>142</v>
      </c>
      <c r="B19" t="s">
        <v>113</v>
      </c>
      <c r="C19" t="s">
        <v>143</v>
      </c>
      <c r="D19">
        <v>30</v>
      </c>
      <c r="E19" s="22">
        <v>17.37</v>
      </c>
      <c r="F19" s="22">
        <v>13.17</v>
      </c>
      <c r="G19" s="22">
        <v>19.47</v>
      </c>
      <c r="H19" s="22">
        <v>13.38</v>
      </c>
      <c r="I19" s="22">
        <v>13.71</v>
      </c>
      <c r="J19" s="22">
        <v>16.84</v>
      </c>
      <c r="K19" s="22">
        <v>18.13</v>
      </c>
      <c r="L19" s="22">
        <v>23.55</v>
      </c>
      <c r="M19">
        <v>4.2699999999999996</v>
      </c>
      <c r="N19">
        <v>19.559999999999999</v>
      </c>
    </row>
    <row r="20" spans="1:14" x14ac:dyDescent="0.25">
      <c r="A20" t="s">
        <v>144</v>
      </c>
      <c r="B20" t="s">
        <v>113</v>
      </c>
      <c r="C20" t="s">
        <v>145</v>
      </c>
      <c r="D20">
        <v>230</v>
      </c>
      <c r="E20" s="22" t="s">
        <v>115</v>
      </c>
      <c r="F20" s="22" t="s">
        <v>115</v>
      </c>
      <c r="G20" s="22" t="s">
        <v>115</v>
      </c>
      <c r="H20" s="22" t="s">
        <v>115</v>
      </c>
      <c r="I20" s="22" t="s">
        <v>115</v>
      </c>
      <c r="J20" s="22" t="s">
        <v>115</v>
      </c>
      <c r="K20" s="22" t="s">
        <v>115</v>
      </c>
      <c r="L20" s="22" t="s">
        <v>115</v>
      </c>
      <c r="M20" t="s">
        <v>115</v>
      </c>
      <c r="N20">
        <v>16.45</v>
      </c>
    </row>
    <row r="21" spans="1:14" x14ac:dyDescent="0.25">
      <c r="A21" t="s">
        <v>146</v>
      </c>
      <c r="B21" t="s">
        <v>113</v>
      </c>
      <c r="C21" t="s">
        <v>147</v>
      </c>
      <c r="D21">
        <v>60</v>
      </c>
      <c r="E21" s="22">
        <v>41.52</v>
      </c>
      <c r="F21" s="22">
        <v>25.36</v>
      </c>
      <c r="G21" s="22">
        <v>49.59</v>
      </c>
      <c r="H21" s="22">
        <v>22.45</v>
      </c>
      <c r="I21" s="22">
        <v>28.44</v>
      </c>
      <c r="J21" s="22">
        <v>36.43</v>
      </c>
      <c r="K21" s="22">
        <v>45.97</v>
      </c>
      <c r="L21" s="22">
        <v>62.74</v>
      </c>
      <c r="M21">
        <v>8.6199999999999992</v>
      </c>
      <c r="N21">
        <v>33.03</v>
      </c>
    </row>
    <row r="22" spans="1:14" x14ac:dyDescent="0.25">
      <c r="A22" t="s">
        <v>148</v>
      </c>
      <c r="B22" t="s">
        <v>113</v>
      </c>
      <c r="C22" t="s">
        <v>149</v>
      </c>
      <c r="D22">
        <v>30</v>
      </c>
      <c r="E22" s="22">
        <v>43.67</v>
      </c>
      <c r="F22" s="22">
        <v>32.909999999999997</v>
      </c>
      <c r="G22" s="22">
        <v>49.05</v>
      </c>
      <c r="H22" s="22">
        <v>31.35</v>
      </c>
      <c r="I22" s="22">
        <v>36.86</v>
      </c>
      <c r="J22" s="22">
        <v>46.96</v>
      </c>
      <c r="K22" s="22">
        <v>47.27</v>
      </c>
      <c r="L22" s="22">
        <v>57.58</v>
      </c>
      <c r="M22">
        <v>4.5</v>
      </c>
      <c r="N22">
        <v>26.58</v>
      </c>
    </row>
    <row r="23" spans="1:14" x14ac:dyDescent="0.25">
      <c r="A23" t="s">
        <v>150</v>
      </c>
      <c r="B23" t="s">
        <v>113</v>
      </c>
      <c r="C23" t="s">
        <v>151</v>
      </c>
      <c r="D23">
        <v>30</v>
      </c>
      <c r="E23" s="22">
        <v>69.75</v>
      </c>
      <c r="F23" s="22">
        <v>49.74</v>
      </c>
      <c r="G23" s="22">
        <v>79.760000000000005</v>
      </c>
      <c r="H23" s="22">
        <v>46.73</v>
      </c>
      <c r="I23" s="22">
        <v>56.78</v>
      </c>
      <c r="J23" s="22">
        <v>61.52</v>
      </c>
      <c r="K23" s="22">
        <v>86.32</v>
      </c>
      <c r="L23" s="22">
        <v>93.13</v>
      </c>
      <c r="M23">
        <v>4.26</v>
      </c>
      <c r="N23">
        <v>20.36</v>
      </c>
    </row>
    <row r="24" spans="1:14" x14ac:dyDescent="0.25">
      <c r="A24" t="s">
        <v>152</v>
      </c>
      <c r="B24" t="s">
        <v>113</v>
      </c>
      <c r="C24" t="s">
        <v>153</v>
      </c>
      <c r="D24">
        <v>90</v>
      </c>
      <c r="E24" s="22">
        <v>26.28</v>
      </c>
      <c r="F24" s="22">
        <v>15.92</v>
      </c>
      <c r="G24" s="22">
        <v>31.46</v>
      </c>
      <c r="H24" s="22">
        <v>14.33</v>
      </c>
      <c r="I24" s="22">
        <v>17.739999999999998</v>
      </c>
      <c r="J24" s="22">
        <v>23.32</v>
      </c>
      <c r="K24" s="22">
        <v>33.25</v>
      </c>
      <c r="L24" s="22">
        <v>41.87</v>
      </c>
      <c r="M24">
        <v>3.55</v>
      </c>
      <c r="N24">
        <v>11.7</v>
      </c>
    </row>
    <row r="25" spans="1:14" x14ac:dyDescent="0.25">
      <c r="A25" t="s">
        <v>154</v>
      </c>
      <c r="B25" t="s">
        <v>113</v>
      </c>
      <c r="C25" t="s">
        <v>155</v>
      </c>
      <c r="D25">
        <v>300</v>
      </c>
      <c r="E25" s="22">
        <v>45.35</v>
      </c>
      <c r="F25" s="22">
        <v>31.21</v>
      </c>
      <c r="G25" s="22">
        <v>52.42</v>
      </c>
      <c r="H25" s="22">
        <v>28.95</v>
      </c>
      <c r="I25" s="22">
        <v>36.75</v>
      </c>
      <c r="J25" s="22">
        <v>45.95</v>
      </c>
      <c r="K25" s="22">
        <v>48.53</v>
      </c>
      <c r="L25" s="22">
        <v>60.95</v>
      </c>
      <c r="M25">
        <v>1.81</v>
      </c>
      <c r="N25">
        <v>8.9499999999999993</v>
      </c>
    </row>
    <row r="26" spans="1:14" x14ac:dyDescent="0.25">
      <c r="A26" t="s">
        <v>156</v>
      </c>
      <c r="B26" t="s">
        <v>113</v>
      </c>
      <c r="C26" t="s">
        <v>157</v>
      </c>
      <c r="D26">
        <v>20</v>
      </c>
      <c r="E26" s="22">
        <v>38.67</v>
      </c>
      <c r="F26" s="22">
        <v>35.69</v>
      </c>
      <c r="G26" s="22">
        <v>40.15</v>
      </c>
      <c r="H26" s="22">
        <v>35.479999999999997</v>
      </c>
      <c r="I26" s="22">
        <v>36.090000000000003</v>
      </c>
      <c r="J26" s="22">
        <v>37.200000000000003</v>
      </c>
      <c r="K26" s="22">
        <v>38.58</v>
      </c>
      <c r="L26" s="22">
        <v>46.11</v>
      </c>
      <c r="M26">
        <v>2.31</v>
      </c>
      <c r="N26">
        <v>27.46</v>
      </c>
    </row>
    <row r="27" spans="1:14" x14ac:dyDescent="0.25">
      <c r="A27" t="s">
        <v>158</v>
      </c>
      <c r="B27" t="s">
        <v>113</v>
      </c>
      <c r="C27" t="s">
        <v>159</v>
      </c>
      <c r="D27">
        <v>90</v>
      </c>
      <c r="E27" s="22">
        <v>26.5</v>
      </c>
      <c r="F27" s="22">
        <v>15.65</v>
      </c>
      <c r="G27" s="22">
        <v>31.92</v>
      </c>
      <c r="H27" s="22">
        <v>14.34</v>
      </c>
      <c r="I27" s="22">
        <v>17.829999999999998</v>
      </c>
      <c r="J27" s="22">
        <v>21.97</v>
      </c>
      <c r="K27" s="22">
        <v>31.79</v>
      </c>
      <c r="L27" s="22">
        <v>40.950000000000003</v>
      </c>
      <c r="M27">
        <v>4.7300000000000004</v>
      </c>
      <c r="N27">
        <v>11.04</v>
      </c>
    </row>
    <row r="28" spans="1:14" x14ac:dyDescent="0.25">
      <c r="A28" t="s">
        <v>160</v>
      </c>
      <c r="B28" t="s">
        <v>113</v>
      </c>
      <c r="C28" t="s">
        <v>161</v>
      </c>
      <c r="D28">
        <v>80</v>
      </c>
      <c r="E28" s="22">
        <v>29.08</v>
      </c>
      <c r="F28" s="22">
        <v>19.54</v>
      </c>
      <c r="G28" s="22">
        <v>33.86</v>
      </c>
      <c r="H28" s="22">
        <v>17.739999999999998</v>
      </c>
      <c r="I28" s="22">
        <v>21.98</v>
      </c>
      <c r="J28" s="22">
        <v>27.32</v>
      </c>
      <c r="K28" s="22">
        <v>35.479999999999997</v>
      </c>
      <c r="L28" s="22">
        <v>46.43</v>
      </c>
      <c r="M28">
        <v>3.27</v>
      </c>
      <c r="N28">
        <v>12.8</v>
      </c>
    </row>
    <row r="29" spans="1:14" x14ac:dyDescent="0.25">
      <c r="A29" t="s">
        <v>162</v>
      </c>
      <c r="B29" t="s">
        <v>113</v>
      </c>
      <c r="C29" t="s">
        <v>163</v>
      </c>
      <c r="D29">
        <v>20</v>
      </c>
      <c r="E29" s="22">
        <v>33.299999999999997</v>
      </c>
      <c r="F29" s="22">
        <v>18.93</v>
      </c>
      <c r="G29" s="22">
        <v>40.479999999999997</v>
      </c>
      <c r="H29" s="22">
        <v>17.03</v>
      </c>
      <c r="I29" s="22">
        <v>22.34</v>
      </c>
      <c r="J29" s="22">
        <v>28.32</v>
      </c>
      <c r="K29" s="22">
        <v>37.99</v>
      </c>
      <c r="L29" s="22">
        <v>70.989999999999995</v>
      </c>
      <c r="M29">
        <v>7.04</v>
      </c>
      <c r="N29">
        <v>27.44</v>
      </c>
    </row>
    <row r="30" spans="1:14" x14ac:dyDescent="0.25">
      <c r="A30" t="s">
        <v>164</v>
      </c>
      <c r="B30" t="s">
        <v>113</v>
      </c>
      <c r="C30" t="s">
        <v>165</v>
      </c>
      <c r="D30">
        <v>70</v>
      </c>
      <c r="E30" s="22">
        <v>51.5</v>
      </c>
      <c r="F30" s="22">
        <v>26.3</v>
      </c>
      <c r="G30" s="22">
        <v>64.099999999999994</v>
      </c>
      <c r="H30" s="22">
        <v>22.16</v>
      </c>
      <c r="I30" s="22">
        <v>30.56</v>
      </c>
      <c r="J30" s="22">
        <v>45.64</v>
      </c>
      <c r="K30" s="22">
        <v>64.63</v>
      </c>
      <c r="L30" s="22">
        <v>86.27</v>
      </c>
      <c r="M30">
        <v>4.4800000000000004</v>
      </c>
      <c r="N30">
        <v>12.03</v>
      </c>
    </row>
    <row r="31" spans="1:14" x14ac:dyDescent="0.25">
      <c r="A31" t="s">
        <v>166</v>
      </c>
      <c r="B31" t="s">
        <v>113</v>
      </c>
      <c r="C31" t="s">
        <v>167</v>
      </c>
      <c r="D31" t="s">
        <v>115</v>
      </c>
      <c r="E31" s="22">
        <v>23.75</v>
      </c>
      <c r="F31" s="22">
        <v>14.55</v>
      </c>
      <c r="G31" s="22">
        <v>28.35</v>
      </c>
      <c r="H31" s="22">
        <v>14.6</v>
      </c>
      <c r="I31" s="22">
        <v>14.6</v>
      </c>
      <c r="J31" s="22">
        <v>18.25</v>
      </c>
      <c r="K31" s="22">
        <v>33.15</v>
      </c>
      <c r="L31" s="22">
        <v>40.4</v>
      </c>
      <c r="M31">
        <v>8.68</v>
      </c>
      <c r="N31" t="s">
        <v>115</v>
      </c>
    </row>
    <row r="32" spans="1:14" x14ac:dyDescent="0.25">
      <c r="A32" t="s">
        <v>168</v>
      </c>
      <c r="B32" t="s">
        <v>113</v>
      </c>
      <c r="C32" t="s">
        <v>169</v>
      </c>
      <c r="D32">
        <v>80</v>
      </c>
      <c r="E32" s="22">
        <v>29.62</v>
      </c>
      <c r="F32" s="22">
        <v>18.8</v>
      </c>
      <c r="G32" s="22">
        <v>35.020000000000003</v>
      </c>
      <c r="H32" s="22">
        <v>15.51</v>
      </c>
      <c r="I32" s="22">
        <v>21.89</v>
      </c>
      <c r="J32" s="22">
        <v>29.55</v>
      </c>
      <c r="K32" s="22">
        <v>34.19</v>
      </c>
      <c r="L32" s="22">
        <v>44.7</v>
      </c>
      <c r="M32">
        <v>3</v>
      </c>
      <c r="N32">
        <v>12.5</v>
      </c>
    </row>
    <row r="33" spans="1:14" x14ac:dyDescent="0.25">
      <c r="A33" t="s">
        <v>170</v>
      </c>
      <c r="B33" t="s">
        <v>113</v>
      </c>
      <c r="C33" t="s">
        <v>171</v>
      </c>
      <c r="D33">
        <v>50</v>
      </c>
      <c r="E33" s="22">
        <v>28.85</v>
      </c>
      <c r="F33" s="22">
        <v>16.350000000000001</v>
      </c>
      <c r="G33" s="22">
        <v>35.1</v>
      </c>
      <c r="H33" s="22">
        <v>14.67</v>
      </c>
      <c r="I33" s="22">
        <v>18.68</v>
      </c>
      <c r="J33" s="22">
        <v>27.94</v>
      </c>
      <c r="K33" s="22">
        <v>35.520000000000003</v>
      </c>
      <c r="L33" s="22">
        <v>44.65</v>
      </c>
      <c r="M33">
        <v>4.4800000000000004</v>
      </c>
      <c r="N33">
        <v>14.58</v>
      </c>
    </row>
    <row r="34" spans="1:14" x14ac:dyDescent="0.25">
      <c r="A34" t="s">
        <v>172</v>
      </c>
      <c r="B34" t="s">
        <v>113</v>
      </c>
      <c r="C34" t="s">
        <v>173</v>
      </c>
      <c r="D34">
        <v>220</v>
      </c>
      <c r="E34" s="22">
        <v>26.08</v>
      </c>
      <c r="F34" s="22">
        <v>16.46</v>
      </c>
      <c r="G34" s="22">
        <v>30.89</v>
      </c>
      <c r="H34" s="22">
        <v>15.08</v>
      </c>
      <c r="I34" s="22">
        <v>18.21</v>
      </c>
      <c r="J34" s="22">
        <v>23.15</v>
      </c>
      <c r="K34" s="22">
        <v>31.57</v>
      </c>
      <c r="L34" s="22">
        <v>39.729999999999997</v>
      </c>
      <c r="M34">
        <v>2.15</v>
      </c>
      <c r="N34">
        <v>7.98</v>
      </c>
    </row>
    <row r="35" spans="1:14" x14ac:dyDescent="0.25">
      <c r="A35" t="s">
        <v>174</v>
      </c>
      <c r="B35" t="s">
        <v>113</v>
      </c>
      <c r="C35" t="s">
        <v>175</v>
      </c>
      <c r="D35">
        <v>40</v>
      </c>
      <c r="E35" s="22">
        <v>33.06</v>
      </c>
      <c r="F35" s="22">
        <v>22.38</v>
      </c>
      <c r="G35" s="22">
        <v>38.4</v>
      </c>
      <c r="H35" s="22">
        <v>22.68</v>
      </c>
      <c r="I35" s="22">
        <v>25.13</v>
      </c>
      <c r="J35" s="22">
        <v>33.409999999999997</v>
      </c>
      <c r="K35" s="22">
        <v>39.369999999999997</v>
      </c>
      <c r="L35" s="22">
        <v>46.68</v>
      </c>
      <c r="M35">
        <v>3.9</v>
      </c>
      <c r="N35">
        <v>20.38</v>
      </c>
    </row>
    <row r="36" spans="1:14" x14ac:dyDescent="0.25">
      <c r="A36" t="s">
        <v>176</v>
      </c>
      <c r="B36" t="s">
        <v>113</v>
      </c>
      <c r="C36" t="s">
        <v>177</v>
      </c>
      <c r="D36">
        <v>170</v>
      </c>
      <c r="E36" s="22">
        <v>42.02</v>
      </c>
      <c r="F36" s="22">
        <v>18.57</v>
      </c>
      <c r="G36" s="22">
        <v>53.75</v>
      </c>
      <c r="H36" s="22">
        <v>17.059999999999999</v>
      </c>
      <c r="I36" s="22">
        <v>23.25</v>
      </c>
      <c r="J36" s="22">
        <v>33.75</v>
      </c>
      <c r="K36" s="22">
        <v>48.12</v>
      </c>
      <c r="L36" s="22">
        <v>70.010000000000005</v>
      </c>
      <c r="M36">
        <v>4.4800000000000004</v>
      </c>
      <c r="N36">
        <v>8.6999999999999993</v>
      </c>
    </row>
    <row r="37" spans="1:14" x14ac:dyDescent="0.25">
      <c r="A37" t="s">
        <v>178</v>
      </c>
      <c r="B37" t="s">
        <v>113</v>
      </c>
      <c r="C37" t="s">
        <v>179</v>
      </c>
      <c r="D37">
        <v>60</v>
      </c>
      <c r="E37" s="22">
        <v>39.82</v>
      </c>
      <c r="F37" s="22">
        <v>25.45</v>
      </c>
      <c r="G37" s="22">
        <v>47</v>
      </c>
      <c r="H37" s="22">
        <v>20.78</v>
      </c>
      <c r="I37" s="22">
        <v>30.98</v>
      </c>
      <c r="J37" s="22">
        <v>37.25</v>
      </c>
      <c r="K37" s="22">
        <v>47.62</v>
      </c>
      <c r="L37" s="22">
        <v>60.95</v>
      </c>
      <c r="M37">
        <v>4</v>
      </c>
      <c r="N37">
        <v>17.14</v>
      </c>
    </row>
    <row r="38" spans="1:14" x14ac:dyDescent="0.25">
      <c r="A38" t="s">
        <v>180</v>
      </c>
      <c r="B38" t="s">
        <v>113</v>
      </c>
      <c r="C38" t="s">
        <v>181</v>
      </c>
      <c r="D38">
        <v>20</v>
      </c>
      <c r="E38" s="22">
        <v>17.940000000000001</v>
      </c>
      <c r="F38" s="22">
        <v>9.41</v>
      </c>
      <c r="G38" s="22">
        <v>22.2</v>
      </c>
      <c r="H38" s="22">
        <v>8.44</v>
      </c>
      <c r="I38" s="22">
        <v>11.33</v>
      </c>
      <c r="J38" s="22">
        <v>18.22</v>
      </c>
      <c r="K38" s="22">
        <v>24.94</v>
      </c>
      <c r="L38" s="22">
        <v>28.9</v>
      </c>
      <c r="M38">
        <v>6.71</v>
      </c>
      <c r="N38">
        <v>20.350000000000001</v>
      </c>
    </row>
    <row r="39" spans="1:14" x14ac:dyDescent="0.25">
      <c r="A39" t="s">
        <v>182</v>
      </c>
      <c r="B39" t="s">
        <v>113</v>
      </c>
      <c r="C39" t="s">
        <v>183</v>
      </c>
      <c r="D39">
        <v>20</v>
      </c>
      <c r="E39" s="22">
        <v>23.69</v>
      </c>
      <c r="F39" s="22">
        <v>13.84</v>
      </c>
      <c r="G39" s="22">
        <v>28.62</v>
      </c>
      <c r="H39" s="22">
        <v>11.58</v>
      </c>
      <c r="I39" s="22">
        <v>18.57</v>
      </c>
      <c r="J39" s="22">
        <v>22.62</v>
      </c>
      <c r="K39" s="22">
        <v>29.85</v>
      </c>
      <c r="L39" s="22">
        <v>30.87</v>
      </c>
      <c r="M39">
        <v>7.92</v>
      </c>
      <c r="N39">
        <v>22.27</v>
      </c>
    </row>
    <row r="40" spans="1:14" x14ac:dyDescent="0.25">
      <c r="A40" t="s">
        <v>184</v>
      </c>
      <c r="B40" t="s">
        <v>113</v>
      </c>
      <c r="C40" t="s">
        <v>185</v>
      </c>
      <c r="D40">
        <v>30</v>
      </c>
      <c r="E40" s="22">
        <v>25.82</v>
      </c>
      <c r="F40" s="22">
        <v>17.95</v>
      </c>
      <c r="G40" s="22">
        <v>29.76</v>
      </c>
      <c r="H40" s="22">
        <v>17.61</v>
      </c>
      <c r="I40" s="22">
        <v>19.73</v>
      </c>
      <c r="J40" s="22">
        <v>24.31</v>
      </c>
      <c r="K40" s="22">
        <v>29.71</v>
      </c>
      <c r="L40" s="22">
        <v>32.869999999999997</v>
      </c>
      <c r="M40">
        <v>5.28</v>
      </c>
      <c r="N40">
        <v>20.79</v>
      </c>
    </row>
    <row r="41" spans="1:14" x14ac:dyDescent="0.25">
      <c r="A41" t="s">
        <v>186</v>
      </c>
      <c r="B41" t="s">
        <v>113</v>
      </c>
      <c r="C41" t="s">
        <v>187</v>
      </c>
      <c r="D41">
        <v>110</v>
      </c>
      <c r="E41" s="22">
        <v>25.31</v>
      </c>
      <c r="F41" s="22">
        <v>13.69</v>
      </c>
      <c r="G41" s="22">
        <v>31.12</v>
      </c>
      <c r="H41" s="22">
        <v>12.26</v>
      </c>
      <c r="I41" s="22">
        <v>15.3</v>
      </c>
      <c r="J41" s="22">
        <v>21.43</v>
      </c>
      <c r="K41" s="22">
        <v>29.55</v>
      </c>
      <c r="L41" s="22">
        <v>46.94</v>
      </c>
      <c r="M41">
        <v>4.53</v>
      </c>
      <c r="N41">
        <v>11.95</v>
      </c>
    </row>
    <row r="42" spans="1:14" x14ac:dyDescent="0.25">
      <c r="A42" t="s">
        <v>188</v>
      </c>
      <c r="B42" t="s">
        <v>113</v>
      </c>
      <c r="C42" t="s">
        <v>189</v>
      </c>
      <c r="D42">
        <v>120</v>
      </c>
      <c r="E42" s="22">
        <v>25.32</v>
      </c>
      <c r="F42" s="22">
        <v>14.15</v>
      </c>
      <c r="G42" s="22">
        <v>30.9</v>
      </c>
      <c r="H42" s="22">
        <v>11.68</v>
      </c>
      <c r="I42" s="22">
        <v>16.45</v>
      </c>
      <c r="J42" s="22">
        <v>23.25</v>
      </c>
      <c r="K42" s="22">
        <v>29.2</v>
      </c>
      <c r="L42" s="22">
        <v>40.98</v>
      </c>
      <c r="M42">
        <v>3.53</v>
      </c>
      <c r="N42">
        <v>9.1300000000000008</v>
      </c>
    </row>
    <row r="43" spans="1:14" x14ac:dyDescent="0.25">
      <c r="A43" t="s">
        <v>190</v>
      </c>
      <c r="B43" t="s">
        <v>113</v>
      </c>
      <c r="C43" t="s">
        <v>191</v>
      </c>
      <c r="D43">
        <v>290</v>
      </c>
      <c r="E43" s="22">
        <v>32.770000000000003</v>
      </c>
      <c r="F43" s="22">
        <v>18.91</v>
      </c>
      <c r="G43" s="22">
        <v>39.69</v>
      </c>
      <c r="H43" s="22">
        <v>17.52</v>
      </c>
      <c r="I43" s="22">
        <v>22.83</v>
      </c>
      <c r="J43" s="22">
        <v>30.31</v>
      </c>
      <c r="K43" s="22">
        <v>38.69</v>
      </c>
      <c r="L43" s="22">
        <v>50.29</v>
      </c>
      <c r="M43">
        <v>2.39</v>
      </c>
      <c r="N43">
        <v>8.4499999999999993</v>
      </c>
    </row>
    <row r="44" spans="1:14" x14ac:dyDescent="0.25">
      <c r="A44" t="s">
        <v>192</v>
      </c>
      <c r="B44" t="s">
        <v>113</v>
      </c>
      <c r="C44" t="s">
        <v>193</v>
      </c>
      <c r="D44">
        <v>510</v>
      </c>
      <c r="E44" s="22">
        <v>35.58</v>
      </c>
      <c r="F44" s="22">
        <v>22.65</v>
      </c>
      <c r="G44" s="22">
        <v>42.04</v>
      </c>
      <c r="H44" s="22">
        <v>21.56</v>
      </c>
      <c r="I44" s="22">
        <v>24</v>
      </c>
      <c r="J44" s="22">
        <v>31.85</v>
      </c>
      <c r="K44" s="22">
        <v>44.61</v>
      </c>
      <c r="L44" s="22">
        <v>49.97</v>
      </c>
      <c r="M44">
        <v>1.41</v>
      </c>
      <c r="N44">
        <v>5.38</v>
      </c>
    </row>
    <row r="45" spans="1:14" x14ac:dyDescent="0.25">
      <c r="A45" t="s">
        <v>194</v>
      </c>
      <c r="B45" t="s">
        <v>113</v>
      </c>
      <c r="C45" t="s">
        <v>195</v>
      </c>
      <c r="D45">
        <v>20</v>
      </c>
      <c r="E45" s="22">
        <v>34.68</v>
      </c>
      <c r="F45" s="22">
        <v>27.35</v>
      </c>
      <c r="G45" s="22">
        <v>38.340000000000003</v>
      </c>
      <c r="H45" s="22">
        <v>25.68</v>
      </c>
      <c r="I45" s="22">
        <v>29.11</v>
      </c>
      <c r="J45" s="22">
        <v>33.39</v>
      </c>
      <c r="K45" s="22">
        <v>37.29</v>
      </c>
      <c r="L45" s="22">
        <v>41.49</v>
      </c>
      <c r="M45">
        <v>4.5999999999999996</v>
      </c>
      <c r="N45">
        <v>28.96</v>
      </c>
    </row>
    <row r="46" spans="1:14" x14ac:dyDescent="0.25">
      <c r="A46" t="s">
        <v>196</v>
      </c>
      <c r="B46" t="s">
        <v>113</v>
      </c>
      <c r="C46" t="s">
        <v>197</v>
      </c>
      <c r="D46">
        <v>30</v>
      </c>
      <c r="E46" s="22">
        <v>29.54</v>
      </c>
      <c r="F46" s="22">
        <v>17.559999999999999</v>
      </c>
      <c r="G46" s="22">
        <v>35.520000000000003</v>
      </c>
      <c r="H46" s="22">
        <v>17.91</v>
      </c>
      <c r="I46" s="22">
        <v>18.43</v>
      </c>
      <c r="J46" s="22">
        <v>23.95</v>
      </c>
      <c r="K46" s="22">
        <v>32</v>
      </c>
      <c r="L46" s="22">
        <v>47.16</v>
      </c>
      <c r="M46">
        <v>6.24</v>
      </c>
      <c r="N46">
        <v>22.28</v>
      </c>
    </row>
    <row r="47" spans="1:14" x14ac:dyDescent="0.25">
      <c r="A47" t="s">
        <v>198</v>
      </c>
      <c r="B47" t="s">
        <v>113</v>
      </c>
      <c r="C47" t="s">
        <v>199</v>
      </c>
      <c r="D47">
        <v>40</v>
      </c>
      <c r="E47" s="22">
        <v>37.47</v>
      </c>
      <c r="F47" s="22">
        <v>23.8</v>
      </c>
      <c r="G47" s="22">
        <v>44.3</v>
      </c>
      <c r="H47" s="22">
        <v>21.95</v>
      </c>
      <c r="I47" s="22">
        <v>28.59</v>
      </c>
      <c r="J47" s="22">
        <v>29.79</v>
      </c>
      <c r="K47" s="22">
        <v>41.3</v>
      </c>
      <c r="L47" s="22">
        <v>58.4</v>
      </c>
      <c r="M47">
        <v>6.81</v>
      </c>
      <c r="N47">
        <v>19.59</v>
      </c>
    </row>
    <row r="48" spans="1:14" x14ac:dyDescent="0.25">
      <c r="A48" t="s">
        <v>200</v>
      </c>
      <c r="B48" t="s">
        <v>113</v>
      </c>
      <c r="C48" t="s">
        <v>201</v>
      </c>
      <c r="D48">
        <v>100</v>
      </c>
      <c r="E48" s="22">
        <v>38.880000000000003</v>
      </c>
      <c r="F48" s="22">
        <v>18.03</v>
      </c>
      <c r="G48" s="22">
        <v>49.3</v>
      </c>
      <c r="H48" s="22">
        <v>17.809999999999999</v>
      </c>
      <c r="I48" s="22">
        <v>19.66</v>
      </c>
      <c r="J48" s="22">
        <v>27.88</v>
      </c>
      <c r="K48" s="22">
        <v>50.56</v>
      </c>
      <c r="L48" s="22">
        <v>79.22</v>
      </c>
      <c r="M48">
        <v>5.53</v>
      </c>
      <c r="N48">
        <v>12.21</v>
      </c>
    </row>
    <row r="49" spans="1:14" x14ac:dyDescent="0.25">
      <c r="A49" t="s">
        <v>202</v>
      </c>
      <c r="B49" t="s">
        <v>113</v>
      </c>
      <c r="C49" t="s">
        <v>203</v>
      </c>
      <c r="D49">
        <v>10</v>
      </c>
      <c r="E49" s="22">
        <v>30.52</v>
      </c>
      <c r="F49" s="22">
        <v>17.850000000000001</v>
      </c>
      <c r="G49" s="22">
        <v>36.86</v>
      </c>
      <c r="H49" s="22">
        <v>14.7</v>
      </c>
      <c r="I49" s="22">
        <v>22.04</v>
      </c>
      <c r="J49" s="22">
        <v>29</v>
      </c>
      <c r="K49" s="22">
        <v>38.25</v>
      </c>
      <c r="L49" s="22">
        <v>48.72</v>
      </c>
      <c r="M49">
        <v>8.9600000000000009</v>
      </c>
      <c r="N49">
        <v>30.98</v>
      </c>
    </row>
    <row r="50" spans="1:14" x14ac:dyDescent="0.25">
      <c r="A50" t="s">
        <v>204</v>
      </c>
      <c r="B50" t="s">
        <v>113</v>
      </c>
      <c r="C50" t="s">
        <v>205</v>
      </c>
      <c r="D50">
        <v>130</v>
      </c>
      <c r="E50" s="22">
        <v>30.43</v>
      </c>
      <c r="F50" s="22">
        <v>17.52</v>
      </c>
      <c r="G50" s="22">
        <v>36.89</v>
      </c>
      <c r="H50" s="22">
        <v>14.27</v>
      </c>
      <c r="I50" s="22">
        <v>21</v>
      </c>
      <c r="J50" s="22">
        <v>25.75</v>
      </c>
      <c r="K50" s="22">
        <v>36.83</v>
      </c>
      <c r="L50" s="22">
        <v>49.1</v>
      </c>
      <c r="M50">
        <v>3.1</v>
      </c>
      <c r="N50">
        <v>11.78</v>
      </c>
    </row>
    <row r="51" spans="1:14" x14ac:dyDescent="0.25">
      <c r="A51" t="s">
        <v>206</v>
      </c>
      <c r="B51" t="s">
        <v>113</v>
      </c>
      <c r="C51" t="s">
        <v>207</v>
      </c>
      <c r="D51">
        <v>60</v>
      </c>
      <c r="E51" s="22">
        <v>17.850000000000001</v>
      </c>
      <c r="F51" s="22">
        <v>11.38</v>
      </c>
      <c r="G51" s="22">
        <v>21.08</v>
      </c>
      <c r="H51" s="22">
        <v>10.69</v>
      </c>
      <c r="I51" s="22">
        <v>11.37</v>
      </c>
      <c r="J51" s="22">
        <v>16.41</v>
      </c>
      <c r="K51" s="22">
        <v>21.15</v>
      </c>
      <c r="L51" s="22">
        <v>27.15</v>
      </c>
      <c r="M51">
        <v>5.82</v>
      </c>
      <c r="N51">
        <v>17.13</v>
      </c>
    </row>
    <row r="52" spans="1:14" x14ac:dyDescent="0.25">
      <c r="A52" t="s">
        <v>208</v>
      </c>
      <c r="B52" t="s">
        <v>113</v>
      </c>
      <c r="C52" t="s">
        <v>209</v>
      </c>
      <c r="D52">
        <v>30</v>
      </c>
      <c r="E52" s="22">
        <v>22.73</v>
      </c>
      <c r="F52" s="22">
        <v>11.11</v>
      </c>
      <c r="G52" s="22">
        <v>28.53</v>
      </c>
      <c r="H52" s="22">
        <v>9.57</v>
      </c>
      <c r="I52" s="22">
        <v>12.86</v>
      </c>
      <c r="J52" s="22">
        <v>18.88</v>
      </c>
      <c r="K52" s="22">
        <v>34.19</v>
      </c>
      <c r="L52" s="22">
        <v>38.49</v>
      </c>
      <c r="M52">
        <v>8.1199999999999992</v>
      </c>
      <c r="N52">
        <v>21.76</v>
      </c>
    </row>
    <row r="53" spans="1:14" x14ac:dyDescent="0.25">
      <c r="A53" t="s">
        <v>210</v>
      </c>
      <c r="B53" t="s">
        <v>113</v>
      </c>
      <c r="C53" t="s">
        <v>211</v>
      </c>
      <c r="D53">
        <v>80</v>
      </c>
      <c r="E53" s="22">
        <v>36.020000000000003</v>
      </c>
      <c r="F53" s="22">
        <v>22.85</v>
      </c>
      <c r="G53" s="22">
        <v>42.61</v>
      </c>
      <c r="H53" s="22">
        <v>18.52</v>
      </c>
      <c r="I53" s="22">
        <v>23.82</v>
      </c>
      <c r="J53" s="22">
        <v>37.04</v>
      </c>
      <c r="K53" s="22">
        <v>47.62</v>
      </c>
      <c r="L53" s="22">
        <v>50.24</v>
      </c>
      <c r="M53">
        <v>3.43</v>
      </c>
      <c r="N53">
        <v>15.07</v>
      </c>
    </row>
    <row r="54" spans="1:14" x14ac:dyDescent="0.25">
      <c r="A54" t="s">
        <v>212</v>
      </c>
      <c r="B54" t="s">
        <v>113</v>
      </c>
      <c r="C54" t="s">
        <v>213</v>
      </c>
      <c r="D54">
        <v>30</v>
      </c>
      <c r="E54" s="22">
        <v>41.63</v>
      </c>
      <c r="F54" s="22">
        <v>29.57</v>
      </c>
      <c r="G54" s="22">
        <v>47.66</v>
      </c>
      <c r="H54" s="22">
        <v>29.66</v>
      </c>
      <c r="I54" s="22">
        <v>30.03</v>
      </c>
      <c r="J54" s="22">
        <v>38.479999999999997</v>
      </c>
      <c r="K54" s="22">
        <v>47.62</v>
      </c>
      <c r="L54" s="22">
        <v>50.4</v>
      </c>
      <c r="M54">
        <v>4.93</v>
      </c>
      <c r="N54">
        <v>24.85</v>
      </c>
    </row>
    <row r="55" spans="1:14" x14ac:dyDescent="0.25">
      <c r="A55" t="s">
        <v>214</v>
      </c>
      <c r="B55" t="s">
        <v>113</v>
      </c>
      <c r="C55" t="s">
        <v>215</v>
      </c>
      <c r="D55">
        <v>30</v>
      </c>
      <c r="E55" s="22">
        <v>25.92</v>
      </c>
      <c r="F55" s="22">
        <v>18.95</v>
      </c>
      <c r="G55" s="22">
        <v>29.4</v>
      </c>
      <c r="H55" s="22">
        <v>18.43</v>
      </c>
      <c r="I55" s="22">
        <v>19.510000000000002</v>
      </c>
      <c r="J55" s="22">
        <v>25.89</v>
      </c>
      <c r="K55" s="22">
        <v>28.9</v>
      </c>
      <c r="L55" s="22">
        <v>38.200000000000003</v>
      </c>
      <c r="M55">
        <v>5.0999999999999996</v>
      </c>
      <c r="N55">
        <v>22.88</v>
      </c>
    </row>
    <row r="56" spans="1:14" x14ac:dyDescent="0.25">
      <c r="A56" t="s">
        <v>216</v>
      </c>
      <c r="B56" t="s">
        <v>113</v>
      </c>
      <c r="C56" t="s">
        <v>217</v>
      </c>
      <c r="D56">
        <v>190</v>
      </c>
      <c r="E56" s="22">
        <v>20.68</v>
      </c>
      <c r="F56" s="22">
        <v>12.1</v>
      </c>
      <c r="G56" s="22">
        <v>24.97</v>
      </c>
      <c r="H56" s="22">
        <v>9.6199999999999992</v>
      </c>
      <c r="I56" s="22">
        <v>14.35</v>
      </c>
      <c r="J56" s="22">
        <v>20.49</v>
      </c>
      <c r="K56" s="22">
        <v>25.68</v>
      </c>
      <c r="L56" s="22">
        <v>29.55</v>
      </c>
      <c r="M56">
        <v>2.68</v>
      </c>
      <c r="N56">
        <v>9.81</v>
      </c>
    </row>
    <row r="57" spans="1:14" x14ac:dyDescent="0.25">
      <c r="A57" t="s">
        <v>218</v>
      </c>
      <c r="B57" t="s">
        <v>113</v>
      </c>
      <c r="C57" t="s">
        <v>219</v>
      </c>
      <c r="D57">
        <v>20</v>
      </c>
      <c r="E57" s="22">
        <v>39.04</v>
      </c>
      <c r="F57" s="22">
        <v>22.23</v>
      </c>
      <c r="G57" s="22">
        <v>47.44</v>
      </c>
      <c r="H57" s="22">
        <v>23.34</v>
      </c>
      <c r="I57" s="22">
        <v>23.45</v>
      </c>
      <c r="J57" s="22">
        <v>32.32</v>
      </c>
      <c r="K57" s="22">
        <v>52.75</v>
      </c>
      <c r="L57" s="22">
        <v>65.69</v>
      </c>
      <c r="M57">
        <v>9.35</v>
      </c>
      <c r="N57">
        <v>31.08</v>
      </c>
    </row>
    <row r="58" spans="1:14" x14ac:dyDescent="0.25">
      <c r="A58" t="s">
        <v>220</v>
      </c>
      <c r="B58" t="s">
        <v>113</v>
      </c>
      <c r="C58" t="s">
        <v>221</v>
      </c>
      <c r="D58">
        <v>70</v>
      </c>
      <c r="E58" s="22">
        <v>34.61</v>
      </c>
      <c r="F58" s="22">
        <v>24.27</v>
      </c>
      <c r="G58" s="22">
        <v>39.79</v>
      </c>
      <c r="H58" s="22">
        <v>22.14</v>
      </c>
      <c r="I58" s="22">
        <v>28.34</v>
      </c>
      <c r="J58" s="22">
        <v>30.12</v>
      </c>
      <c r="K58" s="22">
        <v>38.1</v>
      </c>
      <c r="L58" s="22">
        <v>48.62</v>
      </c>
      <c r="M58">
        <v>3.66</v>
      </c>
      <c r="N58">
        <v>12.8</v>
      </c>
    </row>
    <row r="59" spans="1:14" x14ac:dyDescent="0.25">
      <c r="A59" t="s">
        <v>222</v>
      </c>
      <c r="B59" t="s">
        <v>113</v>
      </c>
      <c r="C59" t="s">
        <v>223</v>
      </c>
      <c r="D59">
        <v>20</v>
      </c>
      <c r="E59" s="22">
        <v>34.520000000000003</v>
      </c>
      <c r="F59" s="22">
        <v>20.92</v>
      </c>
      <c r="G59" s="22">
        <v>41.32</v>
      </c>
      <c r="H59" s="22">
        <v>19.13</v>
      </c>
      <c r="I59" s="22">
        <v>22.86</v>
      </c>
      <c r="J59" s="22">
        <v>35.96</v>
      </c>
      <c r="K59" s="22">
        <v>44.86</v>
      </c>
      <c r="L59" s="22">
        <v>49.69</v>
      </c>
      <c r="M59">
        <v>7.05</v>
      </c>
      <c r="N59">
        <v>23.46</v>
      </c>
    </row>
    <row r="60" spans="1:14" x14ac:dyDescent="0.25">
      <c r="A60" t="s">
        <v>224</v>
      </c>
      <c r="B60" t="s">
        <v>113</v>
      </c>
      <c r="C60" t="s">
        <v>225</v>
      </c>
      <c r="D60">
        <v>100</v>
      </c>
      <c r="E60" s="22">
        <v>45.33</v>
      </c>
      <c r="F60" s="22">
        <v>30.63</v>
      </c>
      <c r="G60" s="22">
        <v>52.68</v>
      </c>
      <c r="H60" s="22">
        <v>26.32</v>
      </c>
      <c r="I60" s="22">
        <v>36.74</v>
      </c>
      <c r="J60" s="22">
        <v>47.84</v>
      </c>
      <c r="K60" s="22">
        <v>51.31</v>
      </c>
      <c r="L60" s="22">
        <v>65.44</v>
      </c>
      <c r="M60">
        <v>3.08</v>
      </c>
      <c r="N60">
        <v>15.81</v>
      </c>
    </row>
    <row r="61" spans="1:14" x14ac:dyDescent="0.25">
      <c r="A61" t="s">
        <v>226</v>
      </c>
      <c r="B61" t="s">
        <v>113</v>
      </c>
      <c r="C61" t="s">
        <v>227</v>
      </c>
      <c r="D61">
        <v>10</v>
      </c>
      <c r="E61" s="22">
        <v>26.4</v>
      </c>
      <c r="F61" s="22">
        <v>16.25</v>
      </c>
      <c r="G61" s="22">
        <v>31.48</v>
      </c>
      <c r="H61" s="22">
        <v>14.57</v>
      </c>
      <c r="I61" s="22">
        <v>17.079999999999998</v>
      </c>
      <c r="J61" s="22">
        <v>23.6</v>
      </c>
      <c r="K61" s="22">
        <v>33.54</v>
      </c>
      <c r="L61" s="22">
        <v>33.54</v>
      </c>
      <c r="M61">
        <v>12.15</v>
      </c>
      <c r="N61">
        <v>29.67</v>
      </c>
    </row>
    <row r="62" spans="1:14" x14ac:dyDescent="0.25">
      <c r="A62" t="s">
        <v>228</v>
      </c>
      <c r="B62" t="s">
        <v>113</v>
      </c>
      <c r="C62" t="s">
        <v>229</v>
      </c>
      <c r="D62">
        <v>70</v>
      </c>
      <c r="E62" s="22">
        <v>35.880000000000003</v>
      </c>
      <c r="F62" s="22">
        <v>23.65</v>
      </c>
      <c r="G62" s="22">
        <v>42</v>
      </c>
      <c r="H62" s="22">
        <v>21.78</v>
      </c>
      <c r="I62" s="22">
        <v>29.17</v>
      </c>
      <c r="J62" s="22">
        <v>35.22</v>
      </c>
      <c r="K62" s="22">
        <v>41.12</v>
      </c>
      <c r="L62" s="22">
        <v>56.11</v>
      </c>
      <c r="M62">
        <v>3.84</v>
      </c>
      <c r="N62">
        <v>17.739999999999998</v>
      </c>
    </row>
    <row r="63" spans="1:14" x14ac:dyDescent="0.25">
      <c r="A63" t="s">
        <v>230</v>
      </c>
      <c r="B63" t="s">
        <v>113</v>
      </c>
      <c r="C63" t="s">
        <v>231</v>
      </c>
      <c r="D63">
        <v>20</v>
      </c>
      <c r="E63" s="22">
        <v>40.25</v>
      </c>
      <c r="F63" s="22">
        <v>23.85</v>
      </c>
      <c r="G63" s="22">
        <v>48.45</v>
      </c>
      <c r="H63" s="22">
        <v>21.63</v>
      </c>
      <c r="I63" s="22">
        <v>29.31</v>
      </c>
      <c r="J63" s="22">
        <v>36.630000000000003</v>
      </c>
      <c r="K63" s="22">
        <v>45.2</v>
      </c>
      <c r="L63" s="22">
        <v>60.34</v>
      </c>
      <c r="M63">
        <v>7.56</v>
      </c>
      <c r="N63">
        <v>27.49</v>
      </c>
    </row>
    <row r="64" spans="1:14" x14ac:dyDescent="0.25">
      <c r="A64" t="s">
        <v>232</v>
      </c>
      <c r="B64" t="s">
        <v>113</v>
      </c>
      <c r="C64" t="s">
        <v>233</v>
      </c>
      <c r="D64">
        <v>30</v>
      </c>
      <c r="E64" s="22">
        <v>48.1</v>
      </c>
      <c r="F64" s="22">
        <v>32.299999999999997</v>
      </c>
      <c r="G64" s="22">
        <v>56</v>
      </c>
      <c r="H64" s="22">
        <v>27.94</v>
      </c>
      <c r="I64" s="22">
        <v>38.200000000000003</v>
      </c>
      <c r="J64" s="22">
        <v>46.66</v>
      </c>
      <c r="K64" s="22">
        <v>60.95</v>
      </c>
      <c r="L64" s="22">
        <v>71.25</v>
      </c>
      <c r="M64">
        <v>5.5</v>
      </c>
      <c r="N64">
        <v>31.17</v>
      </c>
    </row>
    <row r="65" spans="1:14" x14ac:dyDescent="0.25">
      <c r="A65" t="s">
        <v>234</v>
      </c>
      <c r="B65" t="s">
        <v>113</v>
      </c>
      <c r="C65" t="s">
        <v>235</v>
      </c>
      <c r="D65">
        <v>100</v>
      </c>
      <c r="E65" s="22">
        <v>31.6</v>
      </c>
      <c r="F65" s="22">
        <v>23.05</v>
      </c>
      <c r="G65" s="22">
        <v>35.869999999999997</v>
      </c>
      <c r="H65" s="22">
        <v>21.92</v>
      </c>
      <c r="I65" s="22">
        <v>24.51</v>
      </c>
      <c r="J65" s="22">
        <v>28.55</v>
      </c>
      <c r="K65" s="22">
        <v>34.979999999999997</v>
      </c>
      <c r="L65" s="22">
        <v>44.7</v>
      </c>
      <c r="M65">
        <v>3.52</v>
      </c>
      <c r="N65">
        <v>18.649999999999999</v>
      </c>
    </row>
    <row r="66" spans="1:14" x14ac:dyDescent="0.25">
      <c r="A66" t="s">
        <v>236</v>
      </c>
      <c r="B66" t="s">
        <v>113</v>
      </c>
      <c r="C66" t="s">
        <v>237</v>
      </c>
      <c r="D66">
        <v>50</v>
      </c>
      <c r="E66" s="22">
        <v>43.27</v>
      </c>
      <c r="F66" s="22">
        <v>30.53</v>
      </c>
      <c r="G66" s="22">
        <v>49.64</v>
      </c>
      <c r="H66" s="22">
        <v>27.64</v>
      </c>
      <c r="I66" s="22">
        <v>35.58</v>
      </c>
      <c r="J66" s="22">
        <v>41.44</v>
      </c>
      <c r="K66" s="22">
        <v>49.54</v>
      </c>
      <c r="L66" s="22">
        <v>59.75</v>
      </c>
      <c r="M66">
        <v>2.78</v>
      </c>
      <c r="N66">
        <v>16.420000000000002</v>
      </c>
    </row>
    <row r="67" spans="1:14" x14ac:dyDescent="0.25">
      <c r="A67" t="s">
        <v>238</v>
      </c>
      <c r="B67" t="s">
        <v>113</v>
      </c>
      <c r="C67" t="s">
        <v>239</v>
      </c>
      <c r="D67">
        <v>80</v>
      </c>
      <c r="E67" s="22">
        <v>39.96</v>
      </c>
      <c r="F67" s="22">
        <v>29.89</v>
      </c>
      <c r="G67" s="22">
        <v>45</v>
      </c>
      <c r="H67" s="22">
        <v>29.17</v>
      </c>
      <c r="I67" s="22">
        <v>32.01</v>
      </c>
      <c r="J67" s="22">
        <v>37.26</v>
      </c>
      <c r="K67" s="22">
        <v>47.62</v>
      </c>
      <c r="L67" s="22">
        <v>58.73</v>
      </c>
      <c r="M67">
        <v>3.22</v>
      </c>
      <c r="N67">
        <v>18.239999999999998</v>
      </c>
    </row>
    <row r="68" spans="1:14" x14ac:dyDescent="0.25">
      <c r="A68" t="s">
        <v>240</v>
      </c>
      <c r="B68" t="s">
        <v>113</v>
      </c>
      <c r="C68" t="s">
        <v>241</v>
      </c>
      <c r="D68">
        <v>80</v>
      </c>
      <c r="E68" s="22">
        <v>40.51</v>
      </c>
      <c r="F68" s="22">
        <v>28.11</v>
      </c>
      <c r="G68" s="22">
        <v>46.71</v>
      </c>
      <c r="H68" s="22">
        <v>26.7</v>
      </c>
      <c r="I68" s="22">
        <v>32.14</v>
      </c>
      <c r="J68" s="22">
        <v>40.090000000000003</v>
      </c>
      <c r="K68" s="22">
        <v>45.73</v>
      </c>
      <c r="L68" s="22">
        <v>57.82</v>
      </c>
      <c r="M68">
        <v>2.86</v>
      </c>
      <c r="N68">
        <v>15.61</v>
      </c>
    </row>
    <row r="69" spans="1:14" x14ac:dyDescent="0.25">
      <c r="A69" t="s">
        <v>242</v>
      </c>
      <c r="B69" t="s">
        <v>113</v>
      </c>
      <c r="C69" t="s">
        <v>243</v>
      </c>
      <c r="D69">
        <v>50</v>
      </c>
      <c r="E69" s="22">
        <v>65.209999999999994</v>
      </c>
      <c r="F69" s="22">
        <v>37.92</v>
      </c>
      <c r="G69" s="22">
        <v>78.849999999999994</v>
      </c>
      <c r="H69" s="22">
        <v>37.79</v>
      </c>
      <c r="I69" s="22">
        <v>45.88</v>
      </c>
      <c r="J69" s="22">
        <v>57.87</v>
      </c>
      <c r="K69" s="22">
        <v>77.5</v>
      </c>
      <c r="L69" s="22" t="s">
        <v>115</v>
      </c>
      <c r="M69">
        <v>4.84</v>
      </c>
      <c r="N69">
        <v>16.89</v>
      </c>
    </row>
    <row r="70" spans="1:14" x14ac:dyDescent="0.25">
      <c r="A70" t="s">
        <v>244</v>
      </c>
      <c r="B70" t="s">
        <v>113</v>
      </c>
      <c r="C70" t="s">
        <v>245</v>
      </c>
      <c r="D70">
        <v>10</v>
      </c>
      <c r="E70" s="22">
        <v>45.13</v>
      </c>
      <c r="F70" s="22">
        <v>28.14</v>
      </c>
      <c r="G70" s="22">
        <v>53.62</v>
      </c>
      <c r="H70" s="22">
        <v>27.27</v>
      </c>
      <c r="I70" s="22">
        <v>33.61</v>
      </c>
      <c r="J70" s="22">
        <v>47.02</v>
      </c>
      <c r="K70" s="22">
        <v>57.58</v>
      </c>
      <c r="L70" s="22">
        <v>68.05</v>
      </c>
      <c r="M70">
        <v>6.56</v>
      </c>
      <c r="N70">
        <v>31.06</v>
      </c>
    </row>
    <row r="71" spans="1:14" x14ac:dyDescent="0.25">
      <c r="A71" t="s">
        <v>246</v>
      </c>
      <c r="B71" t="s">
        <v>113</v>
      </c>
      <c r="C71" t="s">
        <v>247</v>
      </c>
      <c r="D71">
        <v>30</v>
      </c>
      <c r="E71" s="22">
        <v>22.29</v>
      </c>
      <c r="F71" s="22">
        <v>13.51</v>
      </c>
      <c r="G71" s="22">
        <v>26.69</v>
      </c>
      <c r="H71" s="22">
        <v>13.32</v>
      </c>
      <c r="I71" s="22">
        <v>14.68</v>
      </c>
      <c r="J71" s="22">
        <v>22.69</v>
      </c>
      <c r="K71" s="22">
        <v>28.9</v>
      </c>
      <c r="L71" s="22">
        <v>30.26</v>
      </c>
      <c r="M71">
        <v>4.93</v>
      </c>
      <c r="N71">
        <v>24.14</v>
      </c>
    </row>
    <row r="72" spans="1:14" x14ac:dyDescent="0.25">
      <c r="A72" t="s">
        <v>248</v>
      </c>
      <c r="B72" t="s">
        <v>113</v>
      </c>
      <c r="C72" t="s">
        <v>249</v>
      </c>
      <c r="D72">
        <v>20</v>
      </c>
      <c r="E72" s="22">
        <v>25.45</v>
      </c>
      <c r="F72" s="22">
        <v>18.98</v>
      </c>
      <c r="G72" s="22">
        <v>28.69</v>
      </c>
      <c r="H72" s="22">
        <v>18.22</v>
      </c>
      <c r="I72" s="22">
        <v>19.59</v>
      </c>
      <c r="J72" s="22">
        <v>25.91</v>
      </c>
      <c r="K72" s="22">
        <v>29.68</v>
      </c>
      <c r="L72" s="22">
        <v>32.130000000000003</v>
      </c>
      <c r="M72">
        <v>4.5999999999999996</v>
      </c>
      <c r="N72">
        <v>25.63</v>
      </c>
    </row>
    <row r="73" spans="1:14" x14ac:dyDescent="0.25">
      <c r="A73" t="s">
        <v>250</v>
      </c>
      <c r="B73" t="s">
        <v>113</v>
      </c>
      <c r="C73" t="s">
        <v>251</v>
      </c>
      <c r="D73">
        <v>10</v>
      </c>
      <c r="E73" s="22">
        <v>28.19</v>
      </c>
      <c r="F73" s="22">
        <v>18.34</v>
      </c>
      <c r="G73" s="22">
        <v>33.119999999999997</v>
      </c>
      <c r="H73" s="22">
        <v>16.91</v>
      </c>
      <c r="I73" s="22">
        <v>20.21</v>
      </c>
      <c r="J73" s="22">
        <v>25.7</v>
      </c>
      <c r="K73" s="22">
        <v>28.9</v>
      </c>
      <c r="L73" s="22">
        <v>59.94</v>
      </c>
      <c r="M73">
        <v>10.54</v>
      </c>
      <c r="N73">
        <v>34.71</v>
      </c>
    </row>
    <row r="74" spans="1:14" x14ac:dyDescent="0.25">
      <c r="A74" t="s">
        <v>252</v>
      </c>
      <c r="B74" t="s">
        <v>113</v>
      </c>
      <c r="C74" t="s">
        <v>253</v>
      </c>
      <c r="D74">
        <v>110</v>
      </c>
      <c r="E74" s="22">
        <v>19.71</v>
      </c>
      <c r="F74" s="22">
        <v>16.57</v>
      </c>
      <c r="G74" s="22">
        <v>21.27</v>
      </c>
      <c r="H74" s="22">
        <v>16.440000000000001</v>
      </c>
      <c r="I74" s="22">
        <v>16.73</v>
      </c>
      <c r="J74" s="22">
        <v>17.59</v>
      </c>
      <c r="K74" s="22">
        <v>19.41</v>
      </c>
      <c r="L74" s="22">
        <v>28.96</v>
      </c>
      <c r="M74">
        <v>2.97</v>
      </c>
      <c r="N74">
        <v>24.85</v>
      </c>
    </row>
    <row r="75" spans="1:14" x14ac:dyDescent="0.25">
      <c r="A75" t="s">
        <v>254</v>
      </c>
      <c r="B75" t="s">
        <v>113</v>
      </c>
      <c r="C75" t="s">
        <v>255</v>
      </c>
      <c r="D75">
        <v>20</v>
      </c>
      <c r="E75" s="22">
        <v>32.090000000000003</v>
      </c>
      <c r="F75" s="22">
        <v>22.65</v>
      </c>
      <c r="G75" s="22">
        <v>36.81</v>
      </c>
      <c r="H75" s="22">
        <v>20.58</v>
      </c>
      <c r="I75" s="22">
        <v>25.21</v>
      </c>
      <c r="J75" s="22">
        <v>34.89</v>
      </c>
      <c r="K75" s="22">
        <v>37.67</v>
      </c>
      <c r="L75" s="22">
        <v>40.4</v>
      </c>
      <c r="M75">
        <v>4.66</v>
      </c>
      <c r="N75">
        <v>22.85</v>
      </c>
    </row>
    <row r="76" spans="1:14" x14ac:dyDescent="0.25">
      <c r="A76" t="s">
        <v>256</v>
      </c>
      <c r="B76" t="s">
        <v>113</v>
      </c>
      <c r="C76" t="s">
        <v>257</v>
      </c>
      <c r="D76">
        <v>20</v>
      </c>
      <c r="E76" s="22">
        <v>21.8</v>
      </c>
      <c r="F76" s="22">
        <v>13.24</v>
      </c>
      <c r="G76" s="22">
        <v>26.08</v>
      </c>
      <c r="H76" s="22">
        <v>13.23</v>
      </c>
      <c r="I76" s="22">
        <v>13.24</v>
      </c>
      <c r="J76" s="22">
        <v>24.94</v>
      </c>
      <c r="K76" s="22">
        <v>27.41</v>
      </c>
      <c r="L76" s="22">
        <v>35.659999999999997</v>
      </c>
      <c r="M76">
        <v>9.15</v>
      </c>
      <c r="N76">
        <v>32.68</v>
      </c>
    </row>
    <row r="77" spans="1:14" x14ac:dyDescent="0.25">
      <c r="A77" t="s">
        <v>258</v>
      </c>
      <c r="B77" t="s">
        <v>113</v>
      </c>
      <c r="C77" t="s">
        <v>259</v>
      </c>
      <c r="D77">
        <v>20</v>
      </c>
      <c r="E77" s="22">
        <v>24.63</v>
      </c>
      <c r="F77" s="22">
        <v>15.67</v>
      </c>
      <c r="G77" s="22">
        <v>29.11</v>
      </c>
      <c r="H77" s="22">
        <v>14.07</v>
      </c>
      <c r="I77" s="22">
        <v>16.23</v>
      </c>
      <c r="J77" s="22">
        <v>22.44</v>
      </c>
      <c r="K77" s="22">
        <v>26.45</v>
      </c>
      <c r="L77" s="22">
        <v>46.09</v>
      </c>
      <c r="M77">
        <v>9.33</v>
      </c>
      <c r="N77">
        <v>25.64</v>
      </c>
    </row>
    <row r="78" spans="1:14" x14ac:dyDescent="0.25">
      <c r="A78" t="s">
        <v>260</v>
      </c>
      <c r="B78" t="s">
        <v>113</v>
      </c>
      <c r="C78" t="s">
        <v>261</v>
      </c>
      <c r="D78">
        <v>50</v>
      </c>
      <c r="E78" s="22">
        <v>28.41</v>
      </c>
      <c r="F78" s="22">
        <v>21.34</v>
      </c>
      <c r="G78" s="22">
        <v>31.95</v>
      </c>
      <c r="H78" s="22">
        <v>20.68</v>
      </c>
      <c r="I78" s="22">
        <v>20.69</v>
      </c>
      <c r="J78" s="22">
        <v>26.47</v>
      </c>
      <c r="K78" s="22">
        <v>31.08</v>
      </c>
      <c r="L78" s="22">
        <v>40.97</v>
      </c>
      <c r="M78">
        <v>4.4000000000000004</v>
      </c>
      <c r="N78">
        <v>24.93</v>
      </c>
    </row>
    <row r="79" spans="1:14" x14ac:dyDescent="0.25">
      <c r="A79" t="s">
        <v>262</v>
      </c>
      <c r="B79" t="s">
        <v>113</v>
      </c>
      <c r="C79" t="s">
        <v>263</v>
      </c>
      <c r="D79">
        <v>40</v>
      </c>
      <c r="E79" s="22">
        <v>21.56</v>
      </c>
      <c r="F79" s="22">
        <v>14.22</v>
      </c>
      <c r="G79" s="22">
        <v>25.22</v>
      </c>
      <c r="H79" s="22">
        <v>13.53</v>
      </c>
      <c r="I79" s="22">
        <v>14.28</v>
      </c>
      <c r="J79" s="22">
        <v>21.11</v>
      </c>
      <c r="K79" s="22">
        <v>26.89</v>
      </c>
      <c r="L79" s="22">
        <v>29.27</v>
      </c>
      <c r="M79">
        <v>4.53</v>
      </c>
      <c r="N79">
        <v>19.96</v>
      </c>
    </row>
    <row r="80" spans="1:14" x14ac:dyDescent="0.25">
      <c r="A80" t="s">
        <v>264</v>
      </c>
      <c r="B80" t="s">
        <v>113</v>
      </c>
      <c r="C80" t="s">
        <v>265</v>
      </c>
      <c r="D80">
        <v>30</v>
      </c>
      <c r="E80" s="22">
        <v>30.56</v>
      </c>
      <c r="F80" s="22">
        <v>21.36</v>
      </c>
      <c r="G80" s="22">
        <v>35.159999999999997</v>
      </c>
      <c r="H80" s="22">
        <v>21</v>
      </c>
      <c r="I80" s="22">
        <v>21</v>
      </c>
      <c r="J80" s="22">
        <v>31.56</v>
      </c>
      <c r="K80" s="22">
        <v>36.61</v>
      </c>
      <c r="L80" s="22">
        <v>40.4</v>
      </c>
      <c r="M80">
        <v>5.18</v>
      </c>
      <c r="N80">
        <v>25.61</v>
      </c>
    </row>
    <row r="81" spans="1:14" x14ac:dyDescent="0.25">
      <c r="A81" t="s">
        <v>266</v>
      </c>
      <c r="B81" t="s">
        <v>113</v>
      </c>
      <c r="C81" t="s">
        <v>267</v>
      </c>
      <c r="D81" t="s">
        <v>115</v>
      </c>
      <c r="E81" s="22">
        <v>30.52</v>
      </c>
      <c r="F81" s="22">
        <v>27.43</v>
      </c>
      <c r="G81" s="22">
        <v>32.06</v>
      </c>
      <c r="H81" s="22">
        <v>29.17</v>
      </c>
      <c r="I81" s="22">
        <v>29.17</v>
      </c>
      <c r="J81" s="22">
        <v>29.17</v>
      </c>
      <c r="K81" s="22">
        <v>29.17</v>
      </c>
      <c r="L81" s="22">
        <v>37.26</v>
      </c>
      <c r="M81">
        <v>6.92</v>
      </c>
      <c r="N81" t="s">
        <v>115</v>
      </c>
    </row>
    <row r="82" spans="1:14" x14ac:dyDescent="0.25">
      <c r="A82" t="s">
        <v>268</v>
      </c>
      <c r="B82" t="s">
        <v>113</v>
      </c>
      <c r="C82" t="s">
        <v>269</v>
      </c>
      <c r="D82">
        <v>20</v>
      </c>
      <c r="E82" s="22">
        <v>55.9</v>
      </c>
      <c r="F82" s="22">
        <v>26.04</v>
      </c>
      <c r="G82" s="22">
        <v>70.83</v>
      </c>
      <c r="H82" s="22">
        <v>22.78</v>
      </c>
      <c r="I82" s="22">
        <v>37.26</v>
      </c>
      <c r="J82" s="22">
        <v>55.27</v>
      </c>
      <c r="K82" s="22">
        <v>70.62</v>
      </c>
      <c r="L82" s="22">
        <v>90.12</v>
      </c>
      <c r="M82">
        <v>8.8000000000000007</v>
      </c>
      <c r="N82">
        <v>24.82</v>
      </c>
    </row>
    <row r="83" spans="1:14" x14ac:dyDescent="0.25">
      <c r="A83" t="s">
        <v>270</v>
      </c>
      <c r="B83" t="s">
        <v>113</v>
      </c>
      <c r="C83" t="s">
        <v>271</v>
      </c>
      <c r="D83">
        <v>20</v>
      </c>
      <c r="E83" s="22">
        <v>23.24</v>
      </c>
      <c r="F83" s="22">
        <v>17.8</v>
      </c>
      <c r="G83" s="22">
        <v>25.97</v>
      </c>
      <c r="H83" s="22">
        <v>18.05</v>
      </c>
      <c r="I83" s="22">
        <v>18.16</v>
      </c>
      <c r="J83" s="22">
        <v>23.17</v>
      </c>
      <c r="K83" s="22">
        <v>23.38</v>
      </c>
      <c r="L83" s="22">
        <v>29.75</v>
      </c>
      <c r="M83">
        <v>9</v>
      </c>
      <c r="N83">
        <v>38.049999999999997</v>
      </c>
    </row>
    <row r="84" spans="1:14" x14ac:dyDescent="0.25">
      <c r="A84" t="s">
        <v>272</v>
      </c>
      <c r="B84" t="s">
        <v>113</v>
      </c>
      <c r="C84" t="s">
        <v>273</v>
      </c>
      <c r="D84">
        <v>40</v>
      </c>
      <c r="E84" s="22">
        <v>35.56</v>
      </c>
      <c r="F84" s="22">
        <v>20.85</v>
      </c>
      <c r="G84" s="22">
        <v>42.92</v>
      </c>
      <c r="H84" s="22">
        <v>19.05</v>
      </c>
      <c r="I84" s="22">
        <v>23.58</v>
      </c>
      <c r="J84" s="22">
        <v>32</v>
      </c>
      <c r="K84" s="22">
        <v>47.74</v>
      </c>
      <c r="L84" s="22">
        <v>57.89</v>
      </c>
      <c r="M84">
        <v>8.51</v>
      </c>
      <c r="N84">
        <v>22.36</v>
      </c>
    </row>
    <row r="85" spans="1:14" x14ac:dyDescent="0.25">
      <c r="A85" t="s">
        <v>274</v>
      </c>
      <c r="B85" t="s">
        <v>113</v>
      </c>
      <c r="C85" t="s">
        <v>275</v>
      </c>
      <c r="D85">
        <v>40</v>
      </c>
      <c r="E85" s="22">
        <v>31.62</v>
      </c>
      <c r="F85" s="22">
        <v>28.85</v>
      </c>
      <c r="G85" s="22">
        <v>33.01</v>
      </c>
      <c r="H85" s="22">
        <v>29.78</v>
      </c>
      <c r="I85" s="22">
        <v>29.94</v>
      </c>
      <c r="J85" s="22">
        <v>29.94</v>
      </c>
      <c r="K85" s="22">
        <v>37.61</v>
      </c>
      <c r="L85" s="22">
        <v>37.880000000000003</v>
      </c>
      <c r="M85">
        <v>3.59</v>
      </c>
      <c r="N85">
        <v>33.17</v>
      </c>
    </row>
    <row r="86" spans="1:14" x14ac:dyDescent="0.25">
      <c r="A86" t="s">
        <v>276</v>
      </c>
      <c r="B86" t="s">
        <v>113</v>
      </c>
      <c r="C86" t="s">
        <v>277</v>
      </c>
      <c r="D86">
        <v>10</v>
      </c>
      <c r="E86" s="22">
        <v>28.41</v>
      </c>
      <c r="F86" s="22">
        <v>20.010000000000002</v>
      </c>
      <c r="G86" s="22">
        <v>32.61</v>
      </c>
      <c r="H86" s="22">
        <v>18.39</v>
      </c>
      <c r="I86" s="22">
        <v>22.02</v>
      </c>
      <c r="J86" s="22">
        <v>23.81</v>
      </c>
      <c r="K86" s="22">
        <v>32.090000000000003</v>
      </c>
      <c r="L86" s="22">
        <v>47.44</v>
      </c>
      <c r="M86">
        <v>10.220000000000001</v>
      </c>
      <c r="N86">
        <v>31.04</v>
      </c>
    </row>
    <row r="87" spans="1:14" x14ac:dyDescent="0.25">
      <c r="A87" t="s">
        <v>278</v>
      </c>
      <c r="B87" t="s">
        <v>113</v>
      </c>
      <c r="C87" t="s">
        <v>279</v>
      </c>
      <c r="D87">
        <v>20</v>
      </c>
      <c r="E87" s="22">
        <v>34.799999999999997</v>
      </c>
      <c r="F87" s="22">
        <v>27.78</v>
      </c>
      <c r="G87" s="22">
        <v>38.31</v>
      </c>
      <c r="H87" s="22">
        <v>26.54</v>
      </c>
      <c r="I87" s="22">
        <v>28.25</v>
      </c>
      <c r="J87" s="22">
        <v>33.15</v>
      </c>
      <c r="K87" s="22">
        <v>38.49</v>
      </c>
      <c r="L87" s="22">
        <v>47.5</v>
      </c>
      <c r="M87">
        <v>6.03</v>
      </c>
      <c r="N87">
        <v>44.43</v>
      </c>
    </row>
    <row r="88" spans="1:14" x14ac:dyDescent="0.25">
      <c r="A88" t="s">
        <v>280</v>
      </c>
      <c r="B88" t="s">
        <v>113</v>
      </c>
      <c r="C88" t="s">
        <v>281</v>
      </c>
      <c r="D88">
        <v>10</v>
      </c>
      <c r="E88" s="22">
        <v>21.1</v>
      </c>
      <c r="F88" s="22">
        <v>16.84</v>
      </c>
      <c r="G88" s="22">
        <v>23.23</v>
      </c>
      <c r="H88" s="22">
        <v>17.09</v>
      </c>
      <c r="I88" s="22">
        <v>17.77</v>
      </c>
      <c r="J88" s="22">
        <v>18.53</v>
      </c>
      <c r="K88" s="22">
        <v>23.4</v>
      </c>
      <c r="L88" s="22">
        <v>29.46</v>
      </c>
      <c r="M88">
        <v>9.64</v>
      </c>
      <c r="N88">
        <v>38.619999999999997</v>
      </c>
    </row>
    <row r="89" spans="1:14" x14ac:dyDescent="0.25">
      <c r="A89" t="s">
        <v>282</v>
      </c>
      <c r="B89" t="s">
        <v>113</v>
      </c>
      <c r="C89" t="s">
        <v>283</v>
      </c>
      <c r="D89">
        <v>10</v>
      </c>
      <c r="E89" s="22">
        <v>23.45</v>
      </c>
      <c r="F89" s="22">
        <v>8.4600000000000009</v>
      </c>
      <c r="G89" s="22">
        <v>30.94</v>
      </c>
      <c r="H89" s="22">
        <v>8.4600000000000009</v>
      </c>
      <c r="I89" s="22">
        <v>8.4600000000000009</v>
      </c>
      <c r="J89" s="22">
        <v>25.36</v>
      </c>
      <c r="K89" s="22">
        <v>28.55</v>
      </c>
      <c r="L89" s="22">
        <v>36.25</v>
      </c>
      <c r="M89">
        <v>14.18</v>
      </c>
      <c r="N89">
        <v>24.82</v>
      </c>
    </row>
    <row r="90" spans="1:14" x14ac:dyDescent="0.25">
      <c r="A90" t="s">
        <v>284</v>
      </c>
      <c r="B90" t="s">
        <v>113</v>
      </c>
      <c r="C90" t="s">
        <v>285</v>
      </c>
      <c r="D90">
        <v>10</v>
      </c>
      <c r="E90" s="22">
        <v>22.61</v>
      </c>
      <c r="F90" s="22">
        <v>19.2</v>
      </c>
      <c r="G90" s="22">
        <v>24.32</v>
      </c>
      <c r="H90" s="22">
        <v>20.46</v>
      </c>
      <c r="I90" s="22">
        <v>20.46</v>
      </c>
      <c r="J90" s="22">
        <v>22.95</v>
      </c>
      <c r="K90" s="22">
        <v>24.11</v>
      </c>
      <c r="L90" s="22">
        <v>26.36</v>
      </c>
      <c r="M90">
        <v>4.75</v>
      </c>
      <c r="N90">
        <v>38.64</v>
      </c>
    </row>
    <row r="91" spans="1:14" x14ac:dyDescent="0.25">
      <c r="A91" t="s">
        <v>286</v>
      </c>
      <c r="B91" t="s">
        <v>113</v>
      </c>
      <c r="C91" t="s">
        <v>287</v>
      </c>
      <c r="D91">
        <v>30</v>
      </c>
      <c r="E91" s="22">
        <v>17.61</v>
      </c>
      <c r="F91" s="22">
        <v>12.62</v>
      </c>
      <c r="G91" s="22">
        <v>20.11</v>
      </c>
      <c r="H91" s="22">
        <v>12.79</v>
      </c>
      <c r="I91" s="22">
        <v>14.27</v>
      </c>
      <c r="J91" s="22">
        <v>16.690000000000001</v>
      </c>
      <c r="K91" s="22">
        <v>18.989999999999998</v>
      </c>
      <c r="L91" s="22">
        <v>25.2</v>
      </c>
      <c r="M91">
        <v>7</v>
      </c>
      <c r="N91">
        <v>32.700000000000003</v>
      </c>
    </row>
    <row r="92" spans="1:14" x14ac:dyDescent="0.25">
      <c r="A92" t="s">
        <v>288</v>
      </c>
      <c r="B92" t="s">
        <v>113</v>
      </c>
      <c r="C92" t="s">
        <v>289</v>
      </c>
      <c r="D92">
        <v>90</v>
      </c>
      <c r="E92" s="22">
        <v>35.619999999999997</v>
      </c>
      <c r="F92" s="22">
        <v>24.31</v>
      </c>
      <c r="G92" s="22">
        <v>41.27</v>
      </c>
      <c r="H92" s="22">
        <v>20.420000000000002</v>
      </c>
      <c r="I92" s="22">
        <v>29.11</v>
      </c>
      <c r="J92" s="22">
        <v>34.630000000000003</v>
      </c>
      <c r="K92" s="22">
        <v>41.84</v>
      </c>
      <c r="L92" s="22">
        <v>56.81</v>
      </c>
      <c r="M92">
        <v>2.77</v>
      </c>
      <c r="N92">
        <v>12.6</v>
      </c>
    </row>
    <row r="93" spans="1:14" x14ac:dyDescent="0.25">
      <c r="A93" t="s">
        <v>290</v>
      </c>
      <c r="B93" t="s">
        <v>113</v>
      </c>
      <c r="C93" t="s">
        <v>291</v>
      </c>
      <c r="D93">
        <v>20</v>
      </c>
      <c r="E93" s="22">
        <v>21.18</v>
      </c>
      <c r="F93" s="22">
        <v>16.16</v>
      </c>
      <c r="G93" s="22">
        <v>23.69</v>
      </c>
      <c r="H93" s="22">
        <v>14.79</v>
      </c>
      <c r="I93" s="22">
        <v>18.32</v>
      </c>
      <c r="J93" s="22">
        <v>18.5</v>
      </c>
      <c r="K93" s="22">
        <v>23.21</v>
      </c>
      <c r="L93" s="22">
        <v>29.77</v>
      </c>
      <c r="M93">
        <v>8.5399999999999991</v>
      </c>
      <c r="N93">
        <v>26.51</v>
      </c>
    </row>
    <row r="94" spans="1:14" x14ac:dyDescent="0.25">
      <c r="A94" t="s">
        <v>292</v>
      </c>
      <c r="B94" t="s">
        <v>113</v>
      </c>
      <c r="C94" t="s">
        <v>293</v>
      </c>
      <c r="D94">
        <v>190</v>
      </c>
      <c r="E94" s="22">
        <v>26.16</v>
      </c>
      <c r="F94" s="22">
        <v>17.45</v>
      </c>
      <c r="G94" s="22">
        <v>30.51</v>
      </c>
      <c r="H94" s="22">
        <v>15.2</v>
      </c>
      <c r="I94" s="22">
        <v>19.04</v>
      </c>
      <c r="J94" s="22">
        <v>28.49</v>
      </c>
      <c r="K94" s="22">
        <v>29.74</v>
      </c>
      <c r="L94" s="22">
        <v>36.9</v>
      </c>
      <c r="M94">
        <v>2.54</v>
      </c>
      <c r="N94">
        <v>14.14</v>
      </c>
    </row>
    <row r="95" spans="1:14" x14ac:dyDescent="0.25">
      <c r="A95" t="s">
        <v>294</v>
      </c>
      <c r="B95" t="s">
        <v>113</v>
      </c>
      <c r="C95" t="s">
        <v>295</v>
      </c>
      <c r="D95">
        <v>20</v>
      </c>
      <c r="E95" s="22">
        <v>20.29</v>
      </c>
      <c r="F95" s="22">
        <v>14.14</v>
      </c>
      <c r="G95" s="22">
        <v>23.36</v>
      </c>
      <c r="H95" s="22">
        <v>14.1</v>
      </c>
      <c r="I95" s="22">
        <v>14.42</v>
      </c>
      <c r="J95" s="22">
        <v>20.12</v>
      </c>
      <c r="K95" s="22">
        <v>24.86</v>
      </c>
      <c r="L95" s="22">
        <v>28.45</v>
      </c>
      <c r="M95">
        <v>5.0999999999999996</v>
      </c>
      <c r="N95">
        <v>24.13</v>
      </c>
    </row>
    <row r="96" spans="1:14" x14ac:dyDescent="0.25">
      <c r="A96" t="s">
        <v>296</v>
      </c>
      <c r="B96" t="s">
        <v>113</v>
      </c>
      <c r="C96" t="s">
        <v>297</v>
      </c>
      <c r="D96">
        <v>220</v>
      </c>
      <c r="E96" s="22">
        <v>21.75</v>
      </c>
      <c r="F96" s="22">
        <v>13.92</v>
      </c>
      <c r="G96" s="22">
        <v>25.67</v>
      </c>
      <c r="H96" s="22">
        <v>13.97</v>
      </c>
      <c r="I96" s="22">
        <v>15.02</v>
      </c>
      <c r="J96" s="22">
        <v>18.55</v>
      </c>
      <c r="K96" s="22">
        <v>29.39</v>
      </c>
      <c r="L96" s="22">
        <v>31.31</v>
      </c>
      <c r="M96">
        <v>3.08</v>
      </c>
      <c r="N96">
        <v>13.36</v>
      </c>
    </row>
    <row r="97" spans="1:14" x14ac:dyDescent="0.25">
      <c r="A97" t="s">
        <v>298</v>
      </c>
      <c r="B97" t="s">
        <v>113</v>
      </c>
      <c r="C97" t="s">
        <v>299</v>
      </c>
      <c r="D97">
        <v>180</v>
      </c>
      <c r="E97" s="22">
        <v>22.85</v>
      </c>
      <c r="F97" s="22">
        <v>16.53</v>
      </c>
      <c r="G97" s="22">
        <v>26</v>
      </c>
      <c r="H97" s="22">
        <v>15.83</v>
      </c>
      <c r="I97" s="22">
        <v>18.309999999999999</v>
      </c>
      <c r="J97" s="22">
        <v>23.18</v>
      </c>
      <c r="K97" s="22">
        <v>26.64</v>
      </c>
      <c r="L97" s="22">
        <v>29.74</v>
      </c>
      <c r="M97">
        <v>2.04</v>
      </c>
      <c r="N97">
        <v>15.08</v>
      </c>
    </row>
    <row r="98" spans="1:14" x14ac:dyDescent="0.25">
      <c r="A98" t="s">
        <v>300</v>
      </c>
      <c r="B98" t="s">
        <v>113</v>
      </c>
      <c r="C98" t="s">
        <v>301</v>
      </c>
      <c r="D98">
        <v>100</v>
      </c>
      <c r="E98" s="22">
        <v>25.93</v>
      </c>
      <c r="F98" s="22">
        <v>18.12</v>
      </c>
      <c r="G98" s="22">
        <v>29.83</v>
      </c>
      <c r="H98" s="22">
        <v>17.739999999999998</v>
      </c>
      <c r="I98" s="22">
        <v>19.670000000000002</v>
      </c>
      <c r="J98" s="22">
        <v>23.91</v>
      </c>
      <c r="K98" s="22">
        <v>29.02</v>
      </c>
      <c r="L98" s="22">
        <v>36.54</v>
      </c>
      <c r="M98">
        <v>3.38</v>
      </c>
      <c r="N98">
        <v>13.36</v>
      </c>
    </row>
    <row r="99" spans="1:14" x14ac:dyDescent="0.25">
      <c r="A99" t="s">
        <v>302</v>
      </c>
      <c r="B99" t="s">
        <v>113</v>
      </c>
      <c r="C99" t="s">
        <v>303</v>
      </c>
      <c r="D99">
        <v>30</v>
      </c>
      <c r="E99" s="22">
        <v>24.21</v>
      </c>
      <c r="F99" s="22">
        <v>14.56</v>
      </c>
      <c r="G99" s="22">
        <v>29.04</v>
      </c>
      <c r="H99" s="22">
        <v>11.8</v>
      </c>
      <c r="I99" s="22">
        <v>17.190000000000001</v>
      </c>
      <c r="J99" s="22">
        <v>28.31</v>
      </c>
      <c r="K99" s="22">
        <v>28.55</v>
      </c>
      <c r="L99" s="22">
        <v>36.25</v>
      </c>
      <c r="M99">
        <v>10</v>
      </c>
      <c r="N99">
        <v>32.909999999999997</v>
      </c>
    </row>
    <row r="100" spans="1:14" x14ac:dyDescent="0.25">
      <c r="A100" t="s">
        <v>304</v>
      </c>
      <c r="B100" t="s">
        <v>113</v>
      </c>
      <c r="C100" t="s">
        <v>305</v>
      </c>
      <c r="D100">
        <v>30</v>
      </c>
      <c r="E100" s="22">
        <v>31.45</v>
      </c>
      <c r="F100" s="22">
        <v>17.190000000000001</v>
      </c>
      <c r="G100" s="22">
        <v>38.58</v>
      </c>
      <c r="H100" s="22">
        <v>17.84</v>
      </c>
      <c r="I100" s="22">
        <v>18.77</v>
      </c>
      <c r="J100" s="22">
        <v>29.74</v>
      </c>
      <c r="K100" s="22">
        <v>46.94</v>
      </c>
      <c r="L100" s="22">
        <v>46.94</v>
      </c>
      <c r="M100">
        <v>9.65</v>
      </c>
      <c r="N100">
        <v>28.77</v>
      </c>
    </row>
    <row r="101" spans="1:14" x14ac:dyDescent="0.25">
      <c r="A101" t="s">
        <v>306</v>
      </c>
      <c r="B101" t="s">
        <v>113</v>
      </c>
      <c r="C101" t="s">
        <v>307</v>
      </c>
      <c r="D101">
        <v>50</v>
      </c>
      <c r="E101" s="22">
        <v>23.36</v>
      </c>
      <c r="F101" s="22">
        <v>19.18</v>
      </c>
      <c r="G101" s="22">
        <v>25.45</v>
      </c>
      <c r="H101" s="22">
        <v>17.989999999999998</v>
      </c>
      <c r="I101" s="22">
        <v>21.49</v>
      </c>
      <c r="J101" s="22">
        <v>22.87</v>
      </c>
      <c r="K101" s="22">
        <v>24.56</v>
      </c>
      <c r="L101" s="22">
        <v>29.09</v>
      </c>
      <c r="M101">
        <v>2.69</v>
      </c>
      <c r="N101">
        <v>25.88</v>
      </c>
    </row>
    <row r="102" spans="1:14" x14ac:dyDescent="0.25">
      <c r="A102" t="s">
        <v>308</v>
      </c>
      <c r="B102" t="s">
        <v>113</v>
      </c>
      <c r="C102" t="s">
        <v>309</v>
      </c>
      <c r="D102">
        <v>140</v>
      </c>
      <c r="E102" s="22">
        <v>16.25</v>
      </c>
      <c r="F102" s="22">
        <v>11.85</v>
      </c>
      <c r="G102" s="22">
        <v>18.45</v>
      </c>
      <c r="H102" s="22">
        <v>10.85</v>
      </c>
      <c r="I102" s="22">
        <v>13.86</v>
      </c>
      <c r="J102" s="22">
        <v>15.92</v>
      </c>
      <c r="K102" s="22">
        <v>18.37</v>
      </c>
      <c r="L102" s="22">
        <v>22.35</v>
      </c>
      <c r="M102">
        <v>2.2200000000000002</v>
      </c>
      <c r="N102">
        <v>12.31</v>
      </c>
    </row>
    <row r="103" spans="1:14" x14ac:dyDescent="0.25">
      <c r="A103" t="s">
        <v>310</v>
      </c>
      <c r="B103" t="s">
        <v>113</v>
      </c>
      <c r="C103" t="s">
        <v>311</v>
      </c>
      <c r="D103">
        <v>40</v>
      </c>
      <c r="E103" s="22">
        <v>18.57</v>
      </c>
      <c r="F103" s="22">
        <v>11.81</v>
      </c>
      <c r="G103" s="22">
        <v>21.94</v>
      </c>
      <c r="H103" s="22">
        <v>10.91</v>
      </c>
      <c r="I103" s="22">
        <v>13.97</v>
      </c>
      <c r="J103" s="22">
        <v>17.670000000000002</v>
      </c>
      <c r="K103" s="22">
        <v>23.22</v>
      </c>
      <c r="L103" s="22">
        <v>27.2</v>
      </c>
      <c r="M103">
        <v>6.3</v>
      </c>
      <c r="N103">
        <v>21.77</v>
      </c>
    </row>
    <row r="104" spans="1:14" x14ac:dyDescent="0.25">
      <c r="A104" t="s">
        <v>312</v>
      </c>
      <c r="B104" t="s">
        <v>113</v>
      </c>
      <c r="C104" t="s">
        <v>313</v>
      </c>
      <c r="D104">
        <v>30</v>
      </c>
      <c r="E104" s="22">
        <v>19.18</v>
      </c>
      <c r="F104" s="22">
        <v>13.4</v>
      </c>
      <c r="G104" s="22">
        <v>22.06</v>
      </c>
      <c r="H104" s="22">
        <v>13.85</v>
      </c>
      <c r="I104" s="22">
        <v>14.63</v>
      </c>
      <c r="J104" s="22">
        <v>18.25</v>
      </c>
      <c r="K104" s="22">
        <v>22.59</v>
      </c>
      <c r="L104" s="22">
        <v>28.55</v>
      </c>
      <c r="M104">
        <v>4.75</v>
      </c>
      <c r="N104">
        <v>20.36</v>
      </c>
    </row>
    <row r="105" spans="1:14" x14ac:dyDescent="0.25">
      <c r="A105" t="s">
        <v>314</v>
      </c>
      <c r="B105" t="s">
        <v>113</v>
      </c>
      <c r="C105" t="s">
        <v>315</v>
      </c>
      <c r="D105">
        <v>40</v>
      </c>
      <c r="E105" s="22">
        <v>23.32</v>
      </c>
      <c r="F105" s="22">
        <v>17.53</v>
      </c>
      <c r="G105" s="22">
        <v>26.22</v>
      </c>
      <c r="H105" s="22">
        <v>14.19</v>
      </c>
      <c r="I105" s="22">
        <v>21.17</v>
      </c>
      <c r="J105" s="22">
        <v>23.62</v>
      </c>
      <c r="K105" s="22">
        <v>28.5</v>
      </c>
      <c r="L105" s="22">
        <v>28.55</v>
      </c>
      <c r="M105">
        <v>4.4400000000000004</v>
      </c>
      <c r="N105">
        <v>20.81</v>
      </c>
    </row>
    <row r="106" spans="1:14" x14ac:dyDescent="0.25">
      <c r="A106" t="s">
        <v>316</v>
      </c>
      <c r="B106" t="s">
        <v>113</v>
      </c>
      <c r="C106" t="s">
        <v>317</v>
      </c>
      <c r="D106">
        <v>90</v>
      </c>
      <c r="E106" s="22">
        <v>51.1</v>
      </c>
      <c r="F106" s="22">
        <v>28.62</v>
      </c>
      <c r="G106" s="22">
        <v>62.34</v>
      </c>
      <c r="H106" s="22">
        <v>29.01</v>
      </c>
      <c r="I106" s="22">
        <v>30.52</v>
      </c>
      <c r="J106" s="22">
        <v>40.409999999999997</v>
      </c>
      <c r="K106" s="22">
        <v>57.67</v>
      </c>
      <c r="L106" s="22">
        <v>90.99</v>
      </c>
      <c r="M106">
        <v>4.68</v>
      </c>
      <c r="N106">
        <v>16.010000000000002</v>
      </c>
    </row>
    <row r="107" spans="1:14" x14ac:dyDescent="0.25">
      <c r="A107" t="s">
        <v>318</v>
      </c>
      <c r="B107" t="s">
        <v>113</v>
      </c>
      <c r="C107" t="s">
        <v>319</v>
      </c>
      <c r="D107">
        <v>20</v>
      </c>
      <c r="E107" s="22">
        <v>32.01</v>
      </c>
      <c r="F107" s="22">
        <v>11.91</v>
      </c>
      <c r="G107" s="22">
        <v>42.06</v>
      </c>
      <c r="H107" s="22">
        <v>8.93</v>
      </c>
      <c r="I107" s="22">
        <v>17.18</v>
      </c>
      <c r="J107" s="22">
        <v>18.04</v>
      </c>
      <c r="K107" s="22">
        <v>57.66</v>
      </c>
      <c r="L107" s="22">
        <v>80.78</v>
      </c>
      <c r="M107">
        <v>11.44</v>
      </c>
      <c r="N107">
        <v>23.46</v>
      </c>
    </row>
    <row r="108" spans="1:14" x14ac:dyDescent="0.25">
      <c r="A108" t="s">
        <v>320</v>
      </c>
      <c r="B108" t="s">
        <v>113</v>
      </c>
      <c r="C108" t="s">
        <v>321</v>
      </c>
      <c r="D108">
        <v>70</v>
      </c>
      <c r="E108" s="22">
        <v>19.91</v>
      </c>
      <c r="F108" s="22">
        <v>14.39</v>
      </c>
      <c r="G108" s="22">
        <v>22.66</v>
      </c>
      <c r="H108" s="22">
        <v>13.92</v>
      </c>
      <c r="I108" s="22">
        <v>17.38</v>
      </c>
      <c r="J108" s="22">
        <v>17.84</v>
      </c>
      <c r="K108" s="22">
        <v>22.91</v>
      </c>
      <c r="L108" s="22">
        <v>27.78</v>
      </c>
      <c r="M108">
        <v>3.17</v>
      </c>
      <c r="N108">
        <v>15.06</v>
      </c>
    </row>
    <row r="109" spans="1:14" x14ac:dyDescent="0.25">
      <c r="A109" t="s">
        <v>322</v>
      </c>
      <c r="B109" t="s">
        <v>113</v>
      </c>
      <c r="C109" t="s">
        <v>323</v>
      </c>
      <c r="D109">
        <v>40</v>
      </c>
      <c r="E109" s="22">
        <v>24.04</v>
      </c>
      <c r="F109" s="22">
        <v>15.58</v>
      </c>
      <c r="G109" s="22">
        <v>28.27</v>
      </c>
      <c r="H109" s="22">
        <v>14.45</v>
      </c>
      <c r="I109" s="22">
        <v>17.670000000000002</v>
      </c>
      <c r="J109" s="22">
        <v>22.42</v>
      </c>
      <c r="K109" s="22">
        <v>28.56</v>
      </c>
      <c r="L109" s="22">
        <v>36.93</v>
      </c>
      <c r="M109">
        <v>4.41</v>
      </c>
      <c r="N109">
        <v>20.36</v>
      </c>
    </row>
    <row r="110" spans="1:14" x14ac:dyDescent="0.25">
      <c r="A110" t="s">
        <v>324</v>
      </c>
      <c r="B110" t="s">
        <v>113</v>
      </c>
      <c r="C110" t="s">
        <v>325</v>
      </c>
      <c r="D110">
        <v>20</v>
      </c>
      <c r="E110" s="22" t="s">
        <v>115</v>
      </c>
      <c r="F110" s="22" t="s">
        <v>115</v>
      </c>
      <c r="G110" s="22" t="s">
        <v>115</v>
      </c>
      <c r="H110" s="22" t="s">
        <v>115</v>
      </c>
      <c r="I110" s="22" t="s">
        <v>115</v>
      </c>
      <c r="J110" s="22" t="s">
        <v>115</v>
      </c>
      <c r="K110" s="22" t="s">
        <v>115</v>
      </c>
      <c r="L110" s="22" t="s">
        <v>115</v>
      </c>
      <c r="M110" t="s">
        <v>115</v>
      </c>
      <c r="N110">
        <v>38.04</v>
      </c>
    </row>
    <row r="111" spans="1:14" x14ac:dyDescent="0.25">
      <c r="A111" t="s">
        <v>326</v>
      </c>
      <c r="B111" t="s">
        <v>113</v>
      </c>
      <c r="C111" t="s">
        <v>327</v>
      </c>
      <c r="D111">
        <v>10</v>
      </c>
      <c r="E111" s="22" t="s">
        <v>115</v>
      </c>
      <c r="F111" s="22" t="s">
        <v>115</v>
      </c>
      <c r="G111" s="22" t="s">
        <v>115</v>
      </c>
      <c r="H111" s="22" t="s">
        <v>115</v>
      </c>
      <c r="I111" s="22" t="s">
        <v>115</v>
      </c>
      <c r="J111" s="22" t="s">
        <v>115</v>
      </c>
      <c r="K111" s="22" t="s">
        <v>115</v>
      </c>
      <c r="L111" s="22" t="s">
        <v>115</v>
      </c>
      <c r="M111" t="s">
        <v>115</v>
      </c>
      <c r="N111">
        <v>36.020000000000003</v>
      </c>
    </row>
    <row r="112" spans="1:14" x14ac:dyDescent="0.25">
      <c r="A112" t="s">
        <v>328</v>
      </c>
      <c r="B112" t="s">
        <v>113</v>
      </c>
      <c r="C112" t="s">
        <v>329</v>
      </c>
      <c r="D112">
        <v>10</v>
      </c>
      <c r="E112" s="22" t="s">
        <v>115</v>
      </c>
      <c r="F112" s="22" t="s">
        <v>115</v>
      </c>
      <c r="G112" s="22" t="s">
        <v>115</v>
      </c>
      <c r="H112" s="22" t="s">
        <v>115</v>
      </c>
      <c r="I112" s="22" t="s">
        <v>115</v>
      </c>
      <c r="J112" s="22" t="s">
        <v>115</v>
      </c>
      <c r="K112" s="22" t="s">
        <v>115</v>
      </c>
      <c r="L112" s="22" t="s">
        <v>115</v>
      </c>
      <c r="M112" t="s">
        <v>115</v>
      </c>
      <c r="N112">
        <v>38.42</v>
      </c>
    </row>
    <row r="113" spans="1:14" x14ac:dyDescent="0.25">
      <c r="A113" t="s">
        <v>330</v>
      </c>
      <c r="B113" t="s">
        <v>113</v>
      </c>
      <c r="C113" t="s">
        <v>331</v>
      </c>
      <c r="D113">
        <v>70</v>
      </c>
      <c r="E113" s="22" t="s">
        <v>115</v>
      </c>
      <c r="F113" s="22" t="s">
        <v>115</v>
      </c>
      <c r="G113" s="22" t="s">
        <v>115</v>
      </c>
      <c r="H113" s="22" t="s">
        <v>115</v>
      </c>
      <c r="I113" s="22" t="s">
        <v>115</v>
      </c>
      <c r="J113" s="22" t="s">
        <v>115</v>
      </c>
      <c r="K113" s="22" t="s">
        <v>115</v>
      </c>
      <c r="L113" s="22" t="s">
        <v>115</v>
      </c>
      <c r="M113" t="s">
        <v>115</v>
      </c>
      <c r="N113">
        <v>37.61</v>
      </c>
    </row>
    <row r="114" spans="1:14" x14ac:dyDescent="0.25">
      <c r="A114" t="s">
        <v>332</v>
      </c>
      <c r="B114" t="s">
        <v>113</v>
      </c>
      <c r="C114" t="s">
        <v>333</v>
      </c>
      <c r="D114">
        <v>40</v>
      </c>
      <c r="E114" s="22" t="s">
        <v>115</v>
      </c>
      <c r="F114" s="22" t="s">
        <v>115</v>
      </c>
      <c r="G114" s="22" t="s">
        <v>115</v>
      </c>
      <c r="H114" s="22" t="s">
        <v>115</v>
      </c>
      <c r="I114" s="22" t="s">
        <v>115</v>
      </c>
      <c r="J114" s="22" t="s">
        <v>115</v>
      </c>
      <c r="K114" s="22" t="s">
        <v>115</v>
      </c>
      <c r="L114" s="22" t="s">
        <v>115</v>
      </c>
      <c r="M114" t="s">
        <v>115</v>
      </c>
      <c r="N114">
        <v>38.32</v>
      </c>
    </row>
    <row r="115" spans="1:14" x14ac:dyDescent="0.25">
      <c r="A115" t="s">
        <v>334</v>
      </c>
      <c r="B115" t="s">
        <v>113</v>
      </c>
      <c r="C115" t="s">
        <v>335</v>
      </c>
      <c r="D115">
        <v>20</v>
      </c>
      <c r="E115" s="22" t="s">
        <v>115</v>
      </c>
      <c r="F115" s="22" t="s">
        <v>115</v>
      </c>
      <c r="G115" s="22" t="s">
        <v>115</v>
      </c>
      <c r="H115" s="22" t="s">
        <v>115</v>
      </c>
      <c r="I115" s="22" t="s">
        <v>115</v>
      </c>
      <c r="J115" s="22" t="s">
        <v>115</v>
      </c>
      <c r="K115" s="22" t="s">
        <v>115</v>
      </c>
      <c r="L115" s="22" t="s">
        <v>115</v>
      </c>
      <c r="M115" t="s">
        <v>115</v>
      </c>
      <c r="N115">
        <v>38.36</v>
      </c>
    </row>
    <row r="116" spans="1:14" x14ac:dyDescent="0.25">
      <c r="A116" t="s">
        <v>336</v>
      </c>
      <c r="B116" t="s">
        <v>113</v>
      </c>
      <c r="C116" t="s">
        <v>337</v>
      </c>
      <c r="D116">
        <v>30</v>
      </c>
      <c r="E116" s="22" t="s">
        <v>115</v>
      </c>
      <c r="F116" s="22" t="s">
        <v>115</v>
      </c>
      <c r="G116" s="22" t="s">
        <v>115</v>
      </c>
      <c r="H116" s="22" t="s">
        <v>115</v>
      </c>
      <c r="I116" s="22" t="s">
        <v>115</v>
      </c>
      <c r="J116" s="22" t="s">
        <v>115</v>
      </c>
      <c r="K116" s="22" t="s">
        <v>115</v>
      </c>
      <c r="L116" s="22" t="s">
        <v>115</v>
      </c>
      <c r="M116" t="s">
        <v>115</v>
      </c>
      <c r="N116">
        <v>38.14</v>
      </c>
    </row>
    <row r="117" spans="1:14" x14ac:dyDescent="0.25">
      <c r="A117" t="s">
        <v>338</v>
      </c>
      <c r="B117" t="s">
        <v>113</v>
      </c>
      <c r="C117" t="s">
        <v>339</v>
      </c>
      <c r="D117">
        <v>100</v>
      </c>
      <c r="E117" s="22">
        <v>21.89</v>
      </c>
      <c r="F117" s="22">
        <v>13.98</v>
      </c>
      <c r="G117" s="22">
        <v>25.84</v>
      </c>
      <c r="H117" s="22">
        <v>11.83</v>
      </c>
      <c r="I117" s="22">
        <v>18.59</v>
      </c>
      <c r="J117" s="22">
        <v>21.58</v>
      </c>
      <c r="K117" s="22">
        <v>28.76</v>
      </c>
      <c r="L117" s="22">
        <v>29.59</v>
      </c>
      <c r="M117">
        <v>6.22</v>
      </c>
      <c r="N117">
        <v>28.67</v>
      </c>
    </row>
    <row r="118" spans="1:14" x14ac:dyDescent="0.25">
      <c r="A118" t="s">
        <v>340</v>
      </c>
      <c r="B118" t="s">
        <v>113</v>
      </c>
      <c r="C118" t="s">
        <v>341</v>
      </c>
      <c r="D118">
        <v>20</v>
      </c>
      <c r="E118" s="22" t="s">
        <v>115</v>
      </c>
      <c r="F118" s="22" t="s">
        <v>115</v>
      </c>
      <c r="G118" s="22" t="s">
        <v>115</v>
      </c>
      <c r="H118" s="22" t="s">
        <v>115</v>
      </c>
      <c r="I118" s="22" t="s">
        <v>115</v>
      </c>
      <c r="J118" s="22" t="s">
        <v>115</v>
      </c>
      <c r="K118" s="22" t="s">
        <v>115</v>
      </c>
      <c r="L118" s="22" t="s">
        <v>115</v>
      </c>
      <c r="M118" t="s">
        <v>115</v>
      </c>
      <c r="N118">
        <v>36.22</v>
      </c>
    </row>
    <row r="119" spans="1:14" x14ac:dyDescent="0.25">
      <c r="A119" t="s">
        <v>342</v>
      </c>
      <c r="B119" t="s">
        <v>113</v>
      </c>
      <c r="C119" t="s">
        <v>343</v>
      </c>
      <c r="D119">
        <v>190</v>
      </c>
      <c r="E119" s="22">
        <v>17.39</v>
      </c>
      <c r="F119" s="22">
        <v>9.82</v>
      </c>
      <c r="G119" s="22">
        <v>21.17</v>
      </c>
      <c r="H119" s="22">
        <v>8.44</v>
      </c>
      <c r="I119" s="22">
        <v>10.95</v>
      </c>
      <c r="J119" s="22">
        <v>14.63</v>
      </c>
      <c r="K119" s="22">
        <v>23.13</v>
      </c>
      <c r="L119" s="22">
        <v>29.12</v>
      </c>
      <c r="M119">
        <v>3.28</v>
      </c>
      <c r="N119">
        <v>12.31</v>
      </c>
    </row>
    <row r="120" spans="1:14" x14ac:dyDescent="0.25">
      <c r="A120" t="s">
        <v>344</v>
      </c>
      <c r="B120" t="s">
        <v>113</v>
      </c>
      <c r="C120" t="s">
        <v>345</v>
      </c>
      <c r="D120">
        <v>140</v>
      </c>
      <c r="E120" s="22" t="s">
        <v>115</v>
      </c>
      <c r="F120" s="22" t="s">
        <v>115</v>
      </c>
      <c r="G120" s="22" t="s">
        <v>115</v>
      </c>
      <c r="H120" s="22" t="s">
        <v>115</v>
      </c>
      <c r="I120" s="22" t="s">
        <v>115</v>
      </c>
      <c r="J120" s="22" t="s">
        <v>115</v>
      </c>
      <c r="K120" s="22" t="s">
        <v>115</v>
      </c>
      <c r="L120" s="22" t="s">
        <v>115</v>
      </c>
      <c r="M120" t="s">
        <v>115</v>
      </c>
      <c r="N120">
        <v>17.7</v>
      </c>
    </row>
    <row r="121" spans="1:14" x14ac:dyDescent="0.25">
      <c r="A121" t="s">
        <v>346</v>
      </c>
      <c r="B121" t="s">
        <v>113</v>
      </c>
      <c r="C121" t="s">
        <v>347</v>
      </c>
      <c r="D121">
        <v>990</v>
      </c>
      <c r="E121" s="22" t="s">
        <v>115</v>
      </c>
      <c r="F121" s="22" t="s">
        <v>115</v>
      </c>
      <c r="G121" s="22" t="s">
        <v>115</v>
      </c>
      <c r="H121" s="22" t="s">
        <v>115</v>
      </c>
      <c r="I121" s="22" t="s">
        <v>115</v>
      </c>
      <c r="J121" s="22" t="s">
        <v>115</v>
      </c>
      <c r="K121" s="22" t="s">
        <v>115</v>
      </c>
      <c r="L121" s="22" t="s">
        <v>115</v>
      </c>
      <c r="M121" t="s">
        <v>115</v>
      </c>
      <c r="N121">
        <v>16.68</v>
      </c>
    </row>
    <row r="122" spans="1:14" x14ac:dyDescent="0.25">
      <c r="A122" t="s">
        <v>348</v>
      </c>
      <c r="B122" t="s">
        <v>113</v>
      </c>
      <c r="C122" t="s">
        <v>349</v>
      </c>
      <c r="D122">
        <v>490</v>
      </c>
      <c r="E122" s="22" t="s">
        <v>115</v>
      </c>
      <c r="F122" s="22" t="s">
        <v>115</v>
      </c>
      <c r="G122" s="22" t="s">
        <v>115</v>
      </c>
      <c r="H122" s="22" t="s">
        <v>115</v>
      </c>
      <c r="I122" s="22" t="s">
        <v>115</v>
      </c>
      <c r="J122" s="22" t="s">
        <v>115</v>
      </c>
      <c r="K122" s="22" t="s">
        <v>115</v>
      </c>
      <c r="L122" s="22" t="s">
        <v>115</v>
      </c>
      <c r="M122" t="s">
        <v>115</v>
      </c>
      <c r="N122">
        <v>17.68</v>
      </c>
    </row>
    <row r="123" spans="1:14" x14ac:dyDescent="0.25">
      <c r="A123" t="s">
        <v>350</v>
      </c>
      <c r="B123" t="s">
        <v>113</v>
      </c>
      <c r="C123" t="s">
        <v>351</v>
      </c>
      <c r="D123">
        <v>10</v>
      </c>
      <c r="E123" s="22" t="s">
        <v>115</v>
      </c>
      <c r="F123" s="22" t="s">
        <v>115</v>
      </c>
      <c r="G123" s="22" t="s">
        <v>115</v>
      </c>
      <c r="H123" s="22" t="s">
        <v>115</v>
      </c>
      <c r="I123" s="22" t="s">
        <v>115</v>
      </c>
      <c r="J123" s="22" t="s">
        <v>115</v>
      </c>
      <c r="K123" s="22" t="s">
        <v>115</v>
      </c>
      <c r="L123" s="22" t="s">
        <v>115</v>
      </c>
      <c r="M123" t="s">
        <v>115</v>
      </c>
      <c r="N123">
        <v>31.09</v>
      </c>
    </row>
    <row r="124" spans="1:14" x14ac:dyDescent="0.25">
      <c r="A124" t="s">
        <v>352</v>
      </c>
      <c r="B124" t="s">
        <v>113</v>
      </c>
      <c r="C124" t="s">
        <v>353</v>
      </c>
      <c r="D124">
        <v>740</v>
      </c>
      <c r="E124" s="22" t="s">
        <v>115</v>
      </c>
      <c r="F124" s="22" t="s">
        <v>115</v>
      </c>
      <c r="G124" s="22" t="s">
        <v>115</v>
      </c>
      <c r="H124" s="22" t="s">
        <v>115</v>
      </c>
      <c r="I124" s="22" t="s">
        <v>115</v>
      </c>
      <c r="J124" s="22" t="s">
        <v>115</v>
      </c>
      <c r="K124" s="22" t="s">
        <v>115</v>
      </c>
      <c r="L124" s="22" t="s">
        <v>115</v>
      </c>
      <c r="M124" t="s">
        <v>115</v>
      </c>
      <c r="N124">
        <v>16.66</v>
      </c>
    </row>
    <row r="125" spans="1:14" x14ac:dyDescent="0.25">
      <c r="A125" t="s">
        <v>354</v>
      </c>
      <c r="B125" t="s">
        <v>113</v>
      </c>
      <c r="C125" t="s">
        <v>355</v>
      </c>
      <c r="D125">
        <v>140</v>
      </c>
      <c r="E125" s="22" t="s">
        <v>115</v>
      </c>
      <c r="F125" s="22" t="s">
        <v>115</v>
      </c>
      <c r="G125" s="22" t="s">
        <v>115</v>
      </c>
      <c r="H125" s="22" t="s">
        <v>115</v>
      </c>
      <c r="I125" s="22" t="s">
        <v>115</v>
      </c>
      <c r="J125" s="22" t="s">
        <v>115</v>
      </c>
      <c r="K125" s="22" t="s">
        <v>115</v>
      </c>
      <c r="L125" s="22" t="s">
        <v>115</v>
      </c>
      <c r="M125" t="s">
        <v>115</v>
      </c>
      <c r="N125">
        <v>17.96</v>
      </c>
    </row>
    <row r="126" spans="1:14" x14ac:dyDescent="0.25">
      <c r="A126" t="s">
        <v>356</v>
      </c>
      <c r="B126" t="s">
        <v>113</v>
      </c>
      <c r="C126" t="s">
        <v>357</v>
      </c>
      <c r="D126">
        <v>160</v>
      </c>
      <c r="E126" s="22" t="s">
        <v>115</v>
      </c>
      <c r="F126" s="22" t="s">
        <v>115</v>
      </c>
      <c r="G126" s="22" t="s">
        <v>115</v>
      </c>
      <c r="H126" s="22" t="s">
        <v>115</v>
      </c>
      <c r="I126" s="22" t="s">
        <v>115</v>
      </c>
      <c r="J126" s="22" t="s">
        <v>115</v>
      </c>
      <c r="K126" s="22" t="s">
        <v>115</v>
      </c>
      <c r="L126" s="22" t="s">
        <v>115</v>
      </c>
      <c r="M126" t="s">
        <v>115</v>
      </c>
      <c r="N126">
        <v>18.940000000000001</v>
      </c>
    </row>
    <row r="127" spans="1:14" x14ac:dyDescent="0.25">
      <c r="A127" t="s">
        <v>358</v>
      </c>
      <c r="B127" t="s">
        <v>113</v>
      </c>
      <c r="C127" t="s">
        <v>359</v>
      </c>
      <c r="D127">
        <v>50</v>
      </c>
      <c r="E127" s="22" t="s">
        <v>115</v>
      </c>
      <c r="F127" s="22" t="s">
        <v>115</v>
      </c>
      <c r="G127" s="22" t="s">
        <v>115</v>
      </c>
      <c r="H127" s="22" t="s">
        <v>115</v>
      </c>
      <c r="I127" s="22" t="s">
        <v>115</v>
      </c>
      <c r="J127" s="22" t="s">
        <v>115</v>
      </c>
      <c r="K127" s="22" t="s">
        <v>115</v>
      </c>
      <c r="L127" s="22" t="s">
        <v>115</v>
      </c>
      <c r="M127" t="s">
        <v>115</v>
      </c>
      <c r="N127">
        <v>27.72</v>
      </c>
    </row>
    <row r="128" spans="1:14" x14ac:dyDescent="0.25">
      <c r="A128" t="s">
        <v>360</v>
      </c>
      <c r="B128" t="s">
        <v>113</v>
      </c>
      <c r="C128" t="s">
        <v>361</v>
      </c>
      <c r="D128">
        <v>80</v>
      </c>
      <c r="E128" s="22" t="s">
        <v>115</v>
      </c>
      <c r="F128" s="22" t="s">
        <v>115</v>
      </c>
      <c r="G128" s="22" t="s">
        <v>115</v>
      </c>
      <c r="H128" s="22" t="s">
        <v>115</v>
      </c>
      <c r="I128" s="22" t="s">
        <v>115</v>
      </c>
      <c r="J128" s="22" t="s">
        <v>115</v>
      </c>
      <c r="K128" s="22" t="s">
        <v>115</v>
      </c>
      <c r="L128" s="22" t="s">
        <v>115</v>
      </c>
      <c r="M128" t="s">
        <v>115</v>
      </c>
      <c r="N128">
        <v>17.96</v>
      </c>
    </row>
    <row r="129" spans="1:14" x14ac:dyDescent="0.25">
      <c r="A129" t="s">
        <v>362</v>
      </c>
      <c r="B129" t="s">
        <v>113</v>
      </c>
      <c r="C129" t="s">
        <v>363</v>
      </c>
      <c r="D129">
        <v>10</v>
      </c>
      <c r="E129" s="22" t="s">
        <v>115</v>
      </c>
      <c r="F129" s="22" t="s">
        <v>115</v>
      </c>
      <c r="G129" s="22" t="s">
        <v>115</v>
      </c>
      <c r="H129" s="22" t="s">
        <v>115</v>
      </c>
      <c r="I129" s="22" t="s">
        <v>115</v>
      </c>
      <c r="J129" s="22" t="s">
        <v>115</v>
      </c>
      <c r="K129" s="22" t="s">
        <v>115</v>
      </c>
      <c r="L129" s="22" t="s">
        <v>115</v>
      </c>
      <c r="M129" t="s">
        <v>115</v>
      </c>
      <c r="N129">
        <v>32.659999999999997</v>
      </c>
    </row>
    <row r="130" spans="1:14" x14ac:dyDescent="0.25">
      <c r="A130" t="s">
        <v>364</v>
      </c>
      <c r="B130" t="s">
        <v>113</v>
      </c>
      <c r="C130" t="s">
        <v>365</v>
      </c>
      <c r="D130">
        <v>40</v>
      </c>
      <c r="E130" s="22">
        <v>25.83</v>
      </c>
      <c r="F130" s="22">
        <v>20.13</v>
      </c>
      <c r="G130" s="22">
        <v>28.68</v>
      </c>
      <c r="H130" s="22">
        <v>17.920000000000002</v>
      </c>
      <c r="I130" s="22">
        <v>22.72</v>
      </c>
      <c r="J130" s="22">
        <v>22.72</v>
      </c>
      <c r="K130" s="22">
        <v>22.72</v>
      </c>
      <c r="L130" s="22">
        <v>45.1</v>
      </c>
      <c r="M130">
        <v>12.65</v>
      </c>
      <c r="N130">
        <v>35.200000000000003</v>
      </c>
    </row>
    <row r="131" spans="1:14" x14ac:dyDescent="0.25">
      <c r="A131" t="s">
        <v>366</v>
      </c>
      <c r="B131" t="s">
        <v>113</v>
      </c>
      <c r="C131" t="s">
        <v>367</v>
      </c>
      <c r="D131">
        <v>50</v>
      </c>
      <c r="E131" s="22">
        <v>17.52</v>
      </c>
      <c r="F131" s="22">
        <v>9.6</v>
      </c>
      <c r="G131" s="22">
        <v>21.48</v>
      </c>
      <c r="H131" s="22">
        <v>8.3800000000000008</v>
      </c>
      <c r="I131" s="22">
        <v>10.53</v>
      </c>
      <c r="J131" s="22">
        <v>14.3</v>
      </c>
      <c r="K131" s="22">
        <v>19.489999999999998</v>
      </c>
      <c r="L131" s="22">
        <v>24.93</v>
      </c>
      <c r="M131">
        <v>10.6</v>
      </c>
      <c r="N131">
        <v>20.36</v>
      </c>
    </row>
    <row r="132" spans="1:14" x14ac:dyDescent="0.25">
      <c r="A132" t="s">
        <v>368</v>
      </c>
      <c r="B132" t="s">
        <v>113</v>
      </c>
      <c r="C132" t="s">
        <v>369</v>
      </c>
      <c r="D132">
        <v>810</v>
      </c>
      <c r="E132" s="22">
        <v>13.13</v>
      </c>
      <c r="F132" s="22">
        <v>9.09</v>
      </c>
      <c r="G132" s="22">
        <v>15.14</v>
      </c>
      <c r="H132" s="22">
        <v>8.4600000000000009</v>
      </c>
      <c r="I132" s="22">
        <v>8.9</v>
      </c>
      <c r="J132" s="22">
        <v>11.37</v>
      </c>
      <c r="K132" s="22">
        <v>11.56</v>
      </c>
      <c r="L132" s="22">
        <v>14.39</v>
      </c>
      <c r="M132">
        <v>10.01</v>
      </c>
      <c r="N132">
        <v>15.63</v>
      </c>
    </row>
    <row r="133" spans="1:14" x14ac:dyDescent="0.25">
      <c r="A133" t="s">
        <v>370</v>
      </c>
      <c r="B133" t="s">
        <v>113</v>
      </c>
      <c r="C133" t="s">
        <v>371</v>
      </c>
      <c r="D133">
        <v>40</v>
      </c>
      <c r="E133" s="22">
        <v>13.99</v>
      </c>
      <c r="F133" s="22">
        <v>8.5299999999999994</v>
      </c>
      <c r="G133" s="22">
        <v>16.72</v>
      </c>
      <c r="H133" s="22">
        <v>7.6</v>
      </c>
      <c r="I133" s="22">
        <v>10</v>
      </c>
      <c r="J133" s="22">
        <v>12.44</v>
      </c>
      <c r="K133" s="22">
        <v>16.86</v>
      </c>
      <c r="L133" s="22">
        <v>23.01</v>
      </c>
      <c r="M133">
        <v>10.47</v>
      </c>
      <c r="N133">
        <v>29.9</v>
      </c>
    </row>
    <row r="134" spans="1:14" x14ac:dyDescent="0.25">
      <c r="A134" t="s">
        <v>372</v>
      </c>
      <c r="B134" t="s">
        <v>113</v>
      </c>
      <c r="C134" t="s">
        <v>373</v>
      </c>
      <c r="D134">
        <v>270</v>
      </c>
      <c r="E134" s="22" t="s">
        <v>115</v>
      </c>
      <c r="F134" s="22" t="s">
        <v>115</v>
      </c>
      <c r="G134" s="22" t="s">
        <v>115</v>
      </c>
      <c r="H134" s="22" t="s">
        <v>115</v>
      </c>
      <c r="I134" s="22" t="s">
        <v>115</v>
      </c>
      <c r="J134" s="22" t="s">
        <v>115</v>
      </c>
      <c r="K134" s="22" t="s">
        <v>115</v>
      </c>
      <c r="L134" s="22" t="s">
        <v>115</v>
      </c>
      <c r="M134" t="s">
        <v>115</v>
      </c>
      <c r="N134">
        <v>25.51</v>
      </c>
    </row>
    <row r="135" spans="1:14" x14ac:dyDescent="0.25">
      <c r="A135" t="s">
        <v>374</v>
      </c>
      <c r="B135" t="s">
        <v>113</v>
      </c>
      <c r="C135" t="s">
        <v>375</v>
      </c>
      <c r="D135">
        <v>70</v>
      </c>
      <c r="E135" s="22">
        <v>24.5</v>
      </c>
      <c r="F135" s="22">
        <v>16.55</v>
      </c>
      <c r="G135" s="22">
        <v>28.47</v>
      </c>
      <c r="H135" s="22">
        <v>14.63</v>
      </c>
      <c r="I135" s="22">
        <v>18.57</v>
      </c>
      <c r="J135" s="22">
        <v>23.45</v>
      </c>
      <c r="K135" s="22">
        <v>29.43</v>
      </c>
      <c r="L135" s="22">
        <v>30.61</v>
      </c>
      <c r="M135">
        <v>3.32</v>
      </c>
      <c r="N135">
        <v>16.899999999999999</v>
      </c>
    </row>
    <row r="136" spans="1:14" x14ac:dyDescent="0.25">
      <c r="A136" t="s">
        <v>376</v>
      </c>
      <c r="B136" t="s">
        <v>113</v>
      </c>
      <c r="C136" t="s">
        <v>377</v>
      </c>
      <c r="D136">
        <v>20</v>
      </c>
      <c r="E136" s="22">
        <v>12.33</v>
      </c>
      <c r="F136" s="22">
        <v>8.61</v>
      </c>
      <c r="G136" s="22">
        <v>14.19</v>
      </c>
      <c r="H136" s="22">
        <v>8.4600000000000009</v>
      </c>
      <c r="I136" s="22">
        <v>8.6999999999999993</v>
      </c>
      <c r="J136" s="22">
        <v>11.58</v>
      </c>
      <c r="K136" s="22">
        <v>14.49</v>
      </c>
      <c r="L136" s="22">
        <v>18.170000000000002</v>
      </c>
      <c r="M136">
        <v>6.98</v>
      </c>
      <c r="N136">
        <v>29.74</v>
      </c>
    </row>
    <row r="137" spans="1:14" x14ac:dyDescent="0.25">
      <c r="A137" t="s">
        <v>378</v>
      </c>
      <c r="B137" t="s">
        <v>113</v>
      </c>
      <c r="C137" t="s">
        <v>379</v>
      </c>
      <c r="D137">
        <v>320</v>
      </c>
      <c r="E137" s="22">
        <v>34.22</v>
      </c>
      <c r="F137" s="22">
        <v>24.48</v>
      </c>
      <c r="G137" s="22">
        <v>39.090000000000003</v>
      </c>
      <c r="H137" s="22">
        <v>23.46</v>
      </c>
      <c r="I137" s="22">
        <v>29.28</v>
      </c>
      <c r="J137" s="22">
        <v>36.26</v>
      </c>
      <c r="K137" s="22">
        <v>39.729999999999997</v>
      </c>
      <c r="L137" s="22">
        <v>45.94</v>
      </c>
      <c r="M137">
        <v>1.78</v>
      </c>
      <c r="N137">
        <v>16.25</v>
      </c>
    </row>
    <row r="138" spans="1:14" x14ac:dyDescent="0.25">
      <c r="A138" t="s">
        <v>380</v>
      </c>
      <c r="B138" t="s">
        <v>113</v>
      </c>
      <c r="C138" t="s">
        <v>381</v>
      </c>
      <c r="D138">
        <v>870</v>
      </c>
      <c r="E138" s="22" t="s">
        <v>115</v>
      </c>
      <c r="F138" s="22" t="s">
        <v>115</v>
      </c>
      <c r="G138" s="22" t="s">
        <v>115</v>
      </c>
      <c r="H138" s="22" t="s">
        <v>115</v>
      </c>
      <c r="I138" s="22" t="s">
        <v>115</v>
      </c>
      <c r="J138" s="22" t="s">
        <v>115</v>
      </c>
      <c r="K138" s="22" t="s">
        <v>115</v>
      </c>
      <c r="L138" s="22" t="s">
        <v>115</v>
      </c>
      <c r="M138" t="s">
        <v>115</v>
      </c>
      <c r="N138">
        <v>14.3</v>
      </c>
    </row>
    <row r="139" spans="1:14" x14ac:dyDescent="0.25">
      <c r="A139" t="s">
        <v>382</v>
      </c>
      <c r="B139" t="s">
        <v>113</v>
      </c>
      <c r="C139" t="s">
        <v>383</v>
      </c>
      <c r="D139">
        <v>40</v>
      </c>
      <c r="E139" s="22">
        <v>20.440000000000001</v>
      </c>
      <c r="F139" s="22">
        <v>13.79</v>
      </c>
      <c r="G139" s="22">
        <v>23.76</v>
      </c>
      <c r="H139" s="22">
        <v>11.58</v>
      </c>
      <c r="I139" s="22">
        <v>16.95</v>
      </c>
      <c r="J139" s="22">
        <v>21.47</v>
      </c>
      <c r="K139" s="22">
        <v>24.56</v>
      </c>
      <c r="L139" s="22">
        <v>28.25</v>
      </c>
      <c r="M139">
        <v>4.0199999999999996</v>
      </c>
      <c r="N139">
        <v>29.14</v>
      </c>
    </row>
    <row r="140" spans="1:14" x14ac:dyDescent="0.25">
      <c r="A140" t="s">
        <v>384</v>
      </c>
      <c r="B140" t="s">
        <v>113</v>
      </c>
      <c r="C140" t="s">
        <v>385</v>
      </c>
      <c r="D140">
        <v>30</v>
      </c>
      <c r="E140" s="22">
        <v>13.45</v>
      </c>
      <c r="F140" s="22">
        <v>9.94</v>
      </c>
      <c r="G140" s="22">
        <v>15.2</v>
      </c>
      <c r="H140" s="22">
        <v>8.99</v>
      </c>
      <c r="I140" s="22">
        <v>10.81</v>
      </c>
      <c r="J140" s="22">
        <v>13.85</v>
      </c>
      <c r="K140" s="22">
        <v>14.06</v>
      </c>
      <c r="L140" s="22">
        <v>17.48</v>
      </c>
      <c r="M140">
        <v>3.57</v>
      </c>
      <c r="N140">
        <v>26.49</v>
      </c>
    </row>
    <row r="141" spans="1:14" x14ac:dyDescent="0.25">
      <c r="A141" t="s">
        <v>386</v>
      </c>
      <c r="B141" t="s">
        <v>113</v>
      </c>
      <c r="C141" t="s">
        <v>387</v>
      </c>
      <c r="D141">
        <v>50</v>
      </c>
      <c r="E141" s="22">
        <v>20.13</v>
      </c>
      <c r="F141" s="22">
        <v>12.44</v>
      </c>
      <c r="G141" s="22">
        <v>23.97</v>
      </c>
      <c r="H141" s="22">
        <v>11.26</v>
      </c>
      <c r="I141" s="22">
        <v>13.92</v>
      </c>
      <c r="J141" s="22">
        <v>17.79</v>
      </c>
      <c r="K141" s="22">
        <v>23.43</v>
      </c>
      <c r="L141" s="22">
        <v>33.15</v>
      </c>
      <c r="M141">
        <v>4.78</v>
      </c>
      <c r="N141">
        <v>15.06</v>
      </c>
    </row>
    <row r="142" spans="1:14" x14ac:dyDescent="0.25">
      <c r="A142" t="s">
        <v>388</v>
      </c>
      <c r="B142" t="s">
        <v>113</v>
      </c>
      <c r="C142" t="s">
        <v>389</v>
      </c>
      <c r="D142">
        <v>60</v>
      </c>
      <c r="E142" s="22">
        <v>15.41</v>
      </c>
      <c r="F142" s="22">
        <v>11.05</v>
      </c>
      <c r="G142" s="22">
        <v>17.600000000000001</v>
      </c>
      <c r="H142" s="22">
        <v>11.1</v>
      </c>
      <c r="I142" s="22">
        <v>11.35</v>
      </c>
      <c r="J142" s="22">
        <v>14.4</v>
      </c>
      <c r="K142" s="22">
        <v>17.82</v>
      </c>
      <c r="L142" s="22">
        <v>21.9</v>
      </c>
      <c r="M142">
        <v>5.96</v>
      </c>
      <c r="N142">
        <v>24.92</v>
      </c>
    </row>
    <row r="143" spans="1:14" x14ac:dyDescent="0.25">
      <c r="A143" t="s">
        <v>390</v>
      </c>
      <c r="B143" t="s">
        <v>113</v>
      </c>
      <c r="C143" t="s">
        <v>391</v>
      </c>
      <c r="D143">
        <v>40</v>
      </c>
      <c r="E143" s="22">
        <v>20.34</v>
      </c>
      <c r="F143" s="22">
        <v>12.18</v>
      </c>
      <c r="G143" s="22">
        <v>24.42</v>
      </c>
      <c r="H143" s="22">
        <v>11.16</v>
      </c>
      <c r="I143" s="22">
        <v>14.92</v>
      </c>
      <c r="J143" s="22">
        <v>17.87</v>
      </c>
      <c r="K143" s="22">
        <v>22.62</v>
      </c>
      <c r="L143" s="22">
        <v>28.19</v>
      </c>
      <c r="M143">
        <v>8.9499999999999993</v>
      </c>
      <c r="N143">
        <v>25.02</v>
      </c>
    </row>
    <row r="144" spans="1:14" x14ac:dyDescent="0.25">
      <c r="A144" t="s">
        <v>392</v>
      </c>
      <c r="B144" t="s">
        <v>113</v>
      </c>
      <c r="C144" t="s">
        <v>393</v>
      </c>
      <c r="D144">
        <v>60</v>
      </c>
      <c r="E144" s="22" t="s">
        <v>115</v>
      </c>
      <c r="F144" s="22" t="s">
        <v>115</v>
      </c>
      <c r="G144" s="22" t="s">
        <v>115</v>
      </c>
      <c r="H144" s="22" t="s">
        <v>115</v>
      </c>
      <c r="I144" s="22" t="s">
        <v>115</v>
      </c>
      <c r="J144" s="22" t="s">
        <v>115</v>
      </c>
      <c r="K144" s="22" t="s">
        <v>115</v>
      </c>
      <c r="L144" s="22" t="s">
        <v>115</v>
      </c>
      <c r="M144" t="s">
        <v>115</v>
      </c>
      <c r="N144">
        <v>21.26</v>
      </c>
    </row>
    <row r="145" spans="1:14" x14ac:dyDescent="0.25">
      <c r="A145" t="s">
        <v>394</v>
      </c>
      <c r="B145" t="s">
        <v>113</v>
      </c>
      <c r="C145" t="s">
        <v>395</v>
      </c>
      <c r="D145">
        <v>40</v>
      </c>
      <c r="E145" s="22">
        <v>19.760000000000002</v>
      </c>
      <c r="F145" s="22">
        <v>11.97</v>
      </c>
      <c r="G145" s="22">
        <v>23.65</v>
      </c>
      <c r="H145" s="22">
        <v>11.45</v>
      </c>
      <c r="I145" s="22">
        <v>13.85</v>
      </c>
      <c r="J145" s="22">
        <v>14.63</v>
      </c>
      <c r="K145" s="22">
        <v>21.91</v>
      </c>
      <c r="L145" s="22">
        <v>36.380000000000003</v>
      </c>
      <c r="M145">
        <v>10.97</v>
      </c>
      <c r="N145">
        <v>28.83</v>
      </c>
    </row>
    <row r="146" spans="1:14" x14ac:dyDescent="0.25">
      <c r="A146" t="s">
        <v>396</v>
      </c>
      <c r="B146" t="s">
        <v>113</v>
      </c>
      <c r="C146" t="s">
        <v>397</v>
      </c>
      <c r="D146">
        <v>100</v>
      </c>
      <c r="E146" s="22">
        <v>25.59</v>
      </c>
      <c r="F146" s="22">
        <v>15.61</v>
      </c>
      <c r="G146" s="22">
        <v>30.58</v>
      </c>
      <c r="H146" s="22">
        <v>14.77</v>
      </c>
      <c r="I146" s="22">
        <v>18.399999999999999</v>
      </c>
      <c r="J146" s="22">
        <v>23.52</v>
      </c>
      <c r="K146" s="22">
        <v>30.28</v>
      </c>
      <c r="L146" s="22">
        <v>37.450000000000003</v>
      </c>
      <c r="M146">
        <v>3.55</v>
      </c>
      <c r="N146">
        <v>12.04</v>
      </c>
    </row>
    <row r="147" spans="1:14" x14ac:dyDescent="0.25">
      <c r="A147" t="s">
        <v>398</v>
      </c>
      <c r="B147" t="s">
        <v>113</v>
      </c>
      <c r="C147" t="s">
        <v>399</v>
      </c>
      <c r="D147">
        <v>10</v>
      </c>
      <c r="E147" s="22">
        <v>23.58</v>
      </c>
      <c r="F147" s="22">
        <v>13.62</v>
      </c>
      <c r="G147" s="22">
        <v>28.56</v>
      </c>
      <c r="H147" s="22">
        <v>13.55</v>
      </c>
      <c r="I147" s="22">
        <v>14.68</v>
      </c>
      <c r="J147" s="22">
        <v>22.44</v>
      </c>
      <c r="K147" s="22">
        <v>30.39</v>
      </c>
      <c r="L147" s="22">
        <v>42.99</v>
      </c>
      <c r="M147">
        <v>7.95</v>
      </c>
      <c r="N147">
        <v>28.51</v>
      </c>
    </row>
    <row r="148" spans="1:14" x14ac:dyDescent="0.25">
      <c r="A148" t="s">
        <v>400</v>
      </c>
      <c r="B148" t="s">
        <v>113</v>
      </c>
      <c r="C148" t="s">
        <v>401</v>
      </c>
      <c r="D148">
        <v>20</v>
      </c>
      <c r="E148" s="22">
        <v>20.74</v>
      </c>
      <c r="F148" s="22">
        <v>12.56</v>
      </c>
      <c r="G148" s="22">
        <v>24.83</v>
      </c>
      <c r="H148" s="22">
        <v>11.63</v>
      </c>
      <c r="I148" s="22">
        <v>14.74</v>
      </c>
      <c r="J148" s="22">
        <v>18.239999999999998</v>
      </c>
      <c r="K148" s="22">
        <v>23.78</v>
      </c>
      <c r="L148" s="22">
        <v>36.270000000000003</v>
      </c>
      <c r="M148">
        <v>10.14</v>
      </c>
      <c r="N148">
        <v>34.36</v>
      </c>
    </row>
    <row r="149" spans="1:14" x14ac:dyDescent="0.25">
      <c r="A149" t="s">
        <v>402</v>
      </c>
      <c r="B149" t="s">
        <v>113</v>
      </c>
      <c r="C149" t="s">
        <v>403</v>
      </c>
      <c r="D149">
        <v>10</v>
      </c>
      <c r="E149" s="22">
        <v>14.26</v>
      </c>
      <c r="F149" s="22">
        <v>10.130000000000001</v>
      </c>
      <c r="G149" s="22">
        <v>16.329999999999998</v>
      </c>
      <c r="H149" s="22">
        <v>8.48</v>
      </c>
      <c r="I149" s="22">
        <v>11.45</v>
      </c>
      <c r="J149" s="22">
        <v>13.53</v>
      </c>
      <c r="K149" s="22">
        <v>16.079999999999998</v>
      </c>
      <c r="L149" s="22">
        <v>20.88</v>
      </c>
      <c r="M149">
        <v>7.06</v>
      </c>
      <c r="N149">
        <v>32.450000000000003</v>
      </c>
    </row>
    <row r="150" spans="1:14" x14ac:dyDescent="0.25">
      <c r="A150" t="s">
        <v>404</v>
      </c>
      <c r="B150" t="s">
        <v>113</v>
      </c>
      <c r="C150" t="s">
        <v>405</v>
      </c>
      <c r="D150">
        <v>20</v>
      </c>
      <c r="E150" s="22">
        <v>42.71</v>
      </c>
      <c r="F150" s="22">
        <v>18.84</v>
      </c>
      <c r="G150" s="22">
        <v>54.65</v>
      </c>
      <c r="H150" s="22">
        <v>16.87</v>
      </c>
      <c r="I150" s="22">
        <v>23.33</v>
      </c>
      <c r="J150" s="22">
        <v>29.76</v>
      </c>
      <c r="K150" s="22">
        <v>58.05</v>
      </c>
      <c r="L150" s="22">
        <v>99.93</v>
      </c>
      <c r="M150">
        <v>11.15</v>
      </c>
      <c r="N150">
        <v>26.49</v>
      </c>
    </row>
    <row r="151" spans="1:14" x14ac:dyDescent="0.25">
      <c r="A151" t="s">
        <v>406</v>
      </c>
      <c r="B151" t="s">
        <v>113</v>
      </c>
      <c r="C151" t="s">
        <v>407</v>
      </c>
      <c r="D151">
        <v>40</v>
      </c>
      <c r="E151" s="22">
        <v>65.8</v>
      </c>
      <c r="F151" s="22">
        <v>37.729999999999997</v>
      </c>
      <c r="G151" s="22">
        <v>79.83</v>
      </c>
      <c r="H151" s="22">
        <v>29.48</v>
      </c>
      <c r="I151" s="22">
        <v>48.09</v>
      </c>
      <c r="J151" s="22">
        <v>63.28</v>
      </c>
      <c r="K151" s="22">
        <v>77.930000000000007</v>
      </c>
      <c r="L151" s="22">
        <v>99.65</v>
      </c>
      <c r="M151">
        <v>4.53</v>
      </c>
      <c r="N151">
        <v>15.24</v>
      </c>
    </row>
    <row r="152" spans="1:14" x14ac:dyDescent="0.25">
      <c r="A152" t="s">
        <v>408</v>
      </c>
      <c r="B152" t="s">
        <v>113</v>
      </c>
      <c r="C152" t="s">
        <v>409</v>
      </c>
      <c r="D152">
        <v>30</v>
      </c>
      <c r="E152" s="22">
        <v>27.7</v>
      </c>
      <c r="F152" s="22">
        <v>20.51</v>
      </c>
      <c r="G152" s="22">
        <v>31.3</v>
      </c>
      <c r="H152" s="22">
        <v>18.21</v>
      </c>
      <c r="I152" s="22">
        <v>22.72</v>
      </c>
      <c r="J152" s="22">
        <v>28.42</v>
      </c>
      <c r="K152" s="22">
        <v>29.72</v>
      </c>
      <c r="L152" s="22">
        <v>36.83</v>
      </c>
      <c r="M152">
        <v>4</v>
      </c>
      <c r="N152">
        <v>18.54</v>
      </c>
    </row>
    <row r="153" spans="1:14" x14ac:dyDescent="0.25">
      <c r="A153" t="s">
        <v>410</v>
      </c>
      <c r="B153" t="s">
        <v>113</v>
      </c>
      <c r="C153" t="s">
        <v>411</v>
      </c>
      <c r="D153">
        <v>30</v>
      </c>
      <c r="E153" s="22">
        <v>61.68</v>
      </c>
      <c r="F153" s="22">
        <v>36.9</v>
      </c>
      <c r="G153" s="22">
        <v>74.06</v>
      </c>
      <c r="H153" s="22">
        <v>30.7</v>
      </c>
      <c r="I153" s="22">
        <v>44.33</v>
      </c>
      <c r="J153" s="22">
        <v>53.18</v>
      </c>
      <c r="K153" s="22">
        <v>78.05</v>
      </c>
      <c r="L153" s="22">
        <v>97.18</v>
      </c>
      <c r="M153">
        <v>4.87</v>
      </c>
      <c r="N153">
        <v>18.86</v>
      </c>
    </row>
    <row r="154" spans="1:14" x14ac:dyDescent="0.25">
      <c r="A154" t="s">
        <v>412</v>
      </c>
      <c r="B154" t="s">
        <v>113</v>
      </c>
      <c r="C154" t="s">
        <v>413</v>
      </c>
      <c r="D154">
        <v>160</v>
      </c>
      <c r="E154" s="22">
        <v>59.14</v>
      </c>
      <c r="F154" s="22">
        <v>43.28</v>
      </c>
      <c r="G154" s="22">
        <v>67.06</v>
      </c>
      <c r="H154" s="22">
        <v>42.52</v>
      </c>
      <c r="I154" s="22">
        <v>52.75</v>
      </c>
      <c r="J154" s="22">
        <v>61.17</v>
      </c>
      <c r="K154" s="22">
        <v>62.91</v>
      </c>
      <c r="L154" s="22">
        <v>78.28</v>
      </c>
      <c r="M154">
        <v>2.0299999999999998</v>
      </c>
      <c r="N154">
        <v>11.39</v>
      </c>
    </row>
    <row r="155" spans="1:14" x14ac:dyDescent="0.25">
      <c r="A155" t="s">
        <v>414</v>
      </c>
      <c r="B155" t="s">
        <v>113</v>
      </c>
      <c r="C155" t="s">
        <v>415</v>
      </c>
      <c r="D155">
        <v>50</v>
      </c>
      <c r="E155" s="22">
        <v>60.94</v>
      </c>
      <c r="F155" s="22">
        <v>48.62</v>
      </c>
      <c r="G155" s="22">
        <v>67.099999999999994</v>
      </c>
      <c r="H155" s="22">
        <v>48.67</v>
      </c>
      <c r="I155" s="22">
        <v>58.18</v>
      </c>
      <c r="J155" s="22">
        <v>61.66</v>
      </c>
      <c r="K155" s="22">
        <v>62.97</v>
      </c>
      <c r="L155" s="22">
        <v>78.8</v>
      </c>
      <c r="M155">
        <v>3.37</v>
      </c>
      <c r="N155">
        <v>20.81</v>
      </c>
    </row>
    <row r="156" spans="1:14" x14ac:dyDescent="0.25">
      <c r="A156" t="s">
        <v>416</v>
      </c>
      <c r="B156" t="s">
        <v>113</v>
      </c>
      <c r="C156" t="s">
        <v>417</v>
      </c>
      <c r="D156">
        <v>70</v>
      </c>
      <c r="E156" s="22">
        <v>46.63</v>
      </c>
      <c r="F156" s="22">
        <v>31.34</v>
      </c>
      <c r="G156" s="22">
        <v>54.27</v>
      </c>
      <c r="H156" s="22">
        <v>29.45</v>
      </c>
      <c r="I156" s="22">
        <v>36.159999999999997</v>
      </c>
      <c r="J156" s="22">
        <v>46.04</v>
      </c>
      <c r="K156" s="22">
        <v>52.53</v>
      </c>
      <c r="L156" s="22">
        <v>63.07</v>
      </c>
      <c r="M156">
        <v>3.88</v>
      </c>
      <c r="N156">
        <v>16.22</v>
      </c>
    </row>
    <row r="157" spans="1:14" x14ac:dyDescent="0.25">
      <c r="A157" t="s">
        <v>418</v>
      </c>
      <c r="B157" t="s">
        <v>113</v>
      </c>
      <c r="C157" t="s">
        <v>419</v>
      </c>
      <c r="D157">
        <v>140</v>
      </c>
      <c r="E157" s="22">
        <v>47.23</v>
      </c>
      <c r="F157" s="22">
        <v>32.22</v>
      </c>
      <c r="G157" s="22">
        <v>54.74</v>
      </c>
      <c r="H157" s="22">
        <v>32.14</v>
      </c>
      <c r="I157" s="22">
        <v>37.42</v>
      </c>
      <c r="J157" s="22">
        <v>47.62</v>
      </c>
      <c r="K157" s="22">
        <v>58.62</v>
      </c>
      <c r="L157" s="22">
        <v>63.74</v>
      </c>
      <c r="M157">
        <v>2.37</v>
      </c>
      <c r="N157">
        <v>11.95</v>
      </c>
    </row>
    <row r="158" spans="1:14" x14ac:dyDescent="0.25">
      <c r="A158" t="s">
        <v>420</v>
      </c>
      <c r="B158" t="s">
        <v>113</v>
      </c>
      <c r="C158" t="s">
        <v>421</v>
      </c>
      <c r="D158">
        <v>10</v>
      </c>
      <c r="E158" s="22">
        <v>22.49</v>
      </c>
      <c r="F158" s="22">
        <v>18.62</v>
      </c>
      <c r="G158" s="22">
        <v>24.42</v>
      </c>
      <c r="H158" s="22">
        <v>17.829999999999998</v>
      </c>
      <c r="I158" s="22">
        <v>22.18</v>
      </c>
      <c r="J158" s="22">
        <v>22.23</v>
      </c>
      <c r="K158" s="22">
        <v>23.09</v>
      </c>
      <c r="L158" s="22">
        <v>28.09</v>
      </c>
      <c r="M158">
        <v>6.01</v>
      </c>
      <c r="N158">
        <v>34.450000000000003</v>
      </c>
    </row>
    <row r="159" spans="1:14" x14ac:dyDescent="0.25">
      <c r="A159" t="s">
        <v>422</v>
      </c>
      <c r="B159" t="s">
        <v>113</v>
      </c>
      <c r="C159" t="s">
        <v>423</v>
      </c>
      <c r="D159">
        <v>70</v>
      </c>
      <c r="E159" s="22">
        <v>28.25</v>
      </c>
      <c r="F159" s="22">
        <v>25.16</v>
      </c>
      <c r="G159" s="22">
        <v>29.8</v>
      </c>
      <c r="H159" s="22">
        <v>23.47</v>
      </c>
      <c r="I159" s="22">
        <v>28.87</v>
      </c>
      <c r="J159" s="22">
        <v>28.9</v>
      </c>
      <c r="K159" s="22">
        <v>29.06</v>
      </c>
      <c r="L159" s="22">
        <v>29.72</v>
      </c>
      <c r="M159">
        <v>2.78</v>
      </c>
      <c r="N159">
        <v>24.27</v>
      </c>
    </row>
    <row r="160" spans="1:14" x14ac:dyDescent="0.25">
      <c r="A160" t="s">
        <v>424</v>
      </c>
      <c r="B160" t="s">
        <v>113</v>
      </c>
      <c r="C160" t="s">
        <v>425</v>
      </c>
      <c r="D160">
        <v>110</v>
      </c>
      <c r="E160" s="22">
        <v>38.49</v>
      </c>
      <c r="F160" s="22">
        <v>25.21</v>
      </c>
      <c r="G160" s="22">
        <v>45.13</v>
      </c>
      <c r="H160" s="22">
        <v>22.93</v>
      </c>
      <c r="I160" s="22">
        <v>28.53</v>
      </c>
      <c r="J160" s="22">
        <v>35.520000000000003</v>
      </c>
      <c r="K160" s="22">
        <v>45.53</v>
      </c>
      <c r="L160" s="22">
        <v>60.73</v>
      </c>
      <c r="M160">
        <v>3.8</v>
      </c>
      <c r="N160">
        <v>14.74</v>
      </c>
    </row>
    <row r="161" spans="1:14" x14ac:dyDescent="0.25">
      <c r="A161" t="s">
        <v>426</v>
      </c>
      <c r="B161" t="s">
        <v>113</v>
      </c>
      <c r="C161" t="s">
        <v>427</v>
      </c>
      <c r="D161">
        <v>10</v>
      </c>
      <c r="E161" s="22">
        <v>23.66</v>
      </c>
      <c r="F161" s="22">
        <v>16.010000000000002</v>
      </c>
      <c r="G161" s="22">
        <v>27.49</v>
      </c>
      <c r="H161" s="22">
        <v>13.75</v>
      </c>
      <c r="I161" s="22">
        <v>17.43</v>
      </c>
      <c r="J161" s="22">
        <v>22.43</v>
      </c>
      <c r="K161" s="22">
        <v>22.45</v>
      </c>
      <c r="L161" s="22">
        <v>44.76</v>
      </c>
      <c r="M161">
        <v>13.8</v>
      </c>
      <c r="N161">
        <v>34.33</v>
      </c>
    </row>
    <row r="162" spans="1:14" x14ac:dyDescent="0.25">
      <c r="A162" t="s">
        <v>428</v>
      </c>
      <c r="B162" t="s">
        <v>113</v>
      </c>
      <c r="C162" t="s">
        <v>429</v>
      </c>
      <c r="D162">
        <v>40</v>
      </c>
      <c r="E162" s="22">
        <v>49.54</v>
      </c>
      <c r="F162" s="22">
        <v>30.51</v>
      </c>
      <c r="G162" s="22">
        <v>59.05</v>
      </c>
      <c r="H162" s="22">
        <v>28.13</v>
      </c>
      <c r="I162" s="22">
        <v>36.729999999999997</v>
      </c>
      <c r="J162" s="22">
        <v>47.85</v>
      </c>
      <c r="K162" s="22">
        <v>59.68</v>
      </c>
      <c r="L162" s="22">
        <v>62.77</v>
      </c>
      <c r="M162">
        <v>4.2</v>
      </c>
      <c r="N162">
        <v>18.86</v>
      </c>
    </row>
    <row r="163" spans="1:14" x14ac:dyDescent="0.25">
      <c r="A163" t="s">
        <v>72</v>
      </c>
      <c r="B163" t="s">
        <v>113</v>
      </c>
      <c r="C163" t="s">
        <v>73</v>
      </c>
      <c r="D163">
        <v>1740</v>
      </c>
      <c r="E163" s="22">
        <v>34.06</v>
      </c>
      <c r="F163" s="22">
        <v>27.22</v>
      </c>
      <c r="G163" s="22">
        <v>37.47</v>
      </c>
      <c r="H163" s="22">
        <v>28.43</v>
      </c>
      <c r="I163" s="22">
        <v>29.05</v>
      </c>
      <c r="J163" s="22">
        <v>36.869999999999997</v>
      </c>
      <c r="K163" s="22">
        <v>37.03</v>
      </c>
      <c r="L163" s="22">
        <v>37.659999999999997</v>
      </c>
      <c r="M163">
        <v>1.03</v>
      </c>
      <c r="N163">
        <v>6.95</v>
      </c>
    </row>
    <row r="164" spans="1:14" x14ac:dyDescent="0.25">
      <c r="A164" t="s">
        <v>430</v>
      </c>
      <c r="B164" t="s">
        <v>113</v>
      </c>
      <c r="C164" t="s">
        <v>431</v>
      </c>
      <c r="D164">
        <v>10</v>
      </c>
      <c r="E164" s="22">
        <v>67.92</v>
      </c>
      <c r="F164" s="22">
        <v>48.76</v>
      </c>
      <c r="G164" s="22">
        <v>77.489999999999995</v>
      </c>
      <c r="H164" s="22">
        <v>51.63</v>
      </c>
      <c r="I164" s="22">
        <v>61.59</v>
      </c>
      <c r="J164" s="22">
        <v>79.260000000000005</v>
      </c>
      <c r="K164" s="22">
        <v>79.260000000000005</v>
      </c>
      <c r="L164" s="22">
        <v>79.260000000000005</v>
      </c>
      <c r="M164">
        <v>7.04</v>
      </c>
      <c r="N164">
        <v>24.82</v>
      </c>
    </row>
    <row r="165" spans="1:14" x14ac:dyDescent="0.25">
      <c r="A165" t="s">
        <v>432</v>
      </c>
      <c r="B165" t="s">
        <v>113</v>
      </c>
      <c r="C165" t="s">
        <v>433</v>
      </c>
      <c r="D165">
        <v>190</v>
      </c>
      <c r="E165" s="22">
        <v>60.3</v>
      </c>
      <c r="F165" s="22">
        <v>46.67</v>
      </c>
      <c r="G165" s="22">
        <v>67.12</v>
      </c>
      <c r="H165" s="22">
        <v>47.69</v>
      </c>
      <c r="I165" s="22">
        <v>48.97</v>
      </c>
      <c r="J165" s="22">
        <v>61.17</v>
      </c>
      <c r="K165" s="22">
        <v>62.15</v>
      </c>
      <c r="L165" s="22">
        <v>78.8</v>
      </c>
      <c r="M165">
        <v>2.41</v>
      </c>
      <c r="N165">
        <v>13.74</v>
      </c>
    </row>
    <row r="166" spans="1:14" x14ac:dyDescent="0.25">
      <c r="A166" t="s">
        <v>434</v>
      </c>
      <c r="B166" t="s">
        <v>113</v>
      </c>
      <c r="C166" t="s">
        <v>435</v>
      </c>
      <c r="D166">
        <v>60</v>
      </c>
      <c r="E166" s="22">
        <v>131.51</v>
      </c>
      <c r="F166" s="22">
        <v>91.24</v>
      </c>
      <c r="G166" s="22" t="s">
        <v>115</v>
      </c>
      <c r="H166" s="22">
        <v>86.33</v>
      </c>
      <c r="I166" s="22" t="s">
        <v>115</v>
      </c>
      <c r="J166" s="22" t="s">
        <v>115</v>
      </c>
      <c r="K166" s="22" t="s">
        <v>115</v>
      </c>
      <c r="L166" s="22" t="s">
        <v>115</v>
      </c>
      <c r="M166">
        <v>5.98</v>
      </c>
      <c r="N166">
        <v>17.41</v>
      </c>
    </row>
    <row r="167" spans="1:14" x14ac:dyDescent="0.25">
      <c r="A167" t="s">
        <v>436</v>
      </c>
      <c r="B167" t="s">
        <v>113</v>
      </c>
      <c r="C167" t="s">
        <v>437</v>
      </c>
      <c r="D167">
        <v>40</v>
      </c>
      <c r="E167" s="22">
        <v>96.43</v>
      </c>
      <c r="F167" s="22">
        <v>80.05</v>
      </c>
      <c r="G167" s="22">
        <v>104.62</v>
      </c>
      <c r="H167" s="22">
        <v>81.55</v>
      </c>
      <c r="I167" s="22">
        <v>81.56</v>
      </c>
      <c r="J167" s="22">
        <v>81.56</v>
      </c>
      <c r="K167" s="22" t="s">
        <v>115</v>
      </c>
      <c r="L167" s="22" t="s">
        <v>115</v>
      </c>
      <c r="M167">
        <v>6.99</v>
      </c>
      <c r="N167">
        <v>17.39</v>
      </c>
    </row>
    <row r="168" spans="1:14" x14ac:dyDescent="0.25">
      <c r="A168" t="s">
        <v>438</v>
      </c>
      <c r="B168" t="s">
        <v>113</v>
      </c>
      <c r="C168" t="s">
        <v>439</v>
      </c>
      <c r="D168">
        <v>10</v>
      </c>
      <c r="E168" s="22" t="s">
        <v>115</v>
      </c>
      <c r="F168" s="22" t="s">
        <v>115</v>
      </c>
      <c r="G168" s="22" t="s">
        <v>115</v>
      </c>
      <c r="H168" s="22" t="s">
        <v>115</v>
      </c>
      <c r="I168" s="22" t="s">
        <v>115</v>
      </c>
      <c r="J168" s="22" t="s">
        <v>115</v>
      </c>
      <c r="K168" s="22" t="s">
        <v>115</v>
      </c>
      <c r="L168" s="22" t="s">
        <v>115</v>
      </c>
      <c r="M168" t="s">
        <v>115</v>
      </c>
      <c r="N168">
        <v>39.57</v>
      </c>
    </row>
    <row r="169" spans="1:14" x14ac:dyDescent="0.25">
      <c r="A169" t="s">
        <v>440</v>
      </c>
      <c r="B169" t="s">
        <v>113</v>
      </c>
      <c r="C169" t="s">
        <v>441</v>
      </c>
      <c r="D169">
        <v>40</v>
      </c>
      <c r="E169" s="22" t="s">
        <v>115</v>
      </c>
      <c r="F169" s="22" t="s">
        <v>115</v>
      </c>
      <c r="G169" s="22" t="s">
        <v>115</v>
      </c>
      <c r="H169" s="22" t="s">
        <v>115</v>
      </c>
      <c r="I169" s="22" t="s">
        <v>115</v>
      </c>
      <c r="J169" s="22" t="s">
        <v>115</v>
      </c>
      <c r="K169" s="22" t="s">
        <v>115</v>
      </c>
      <c r="L169" s="22" t="s">
        <v>115</v>
      </c>
      <c r="M169" t="s">
        <v>115</v>
      </c>
      <c r="N169">
        <v>16</v>
      </c>
    </row>
    <row r="170" spans="1:14" x14ac:dyDescent="0.25">
      <c r="A170" t="s">
        <v>442</v>
      </c>
      <c r="B170" t="s">
        <v>113</v>
      </c>
      <c r="C170" t="s">
        <v>443</v>
      </c>
      <c r="D170">
        <v>60</v>
      </c>
      <c r="E170" s="22">
        <v>141.08000000000001</v>
      </c>
      <c r="F170" s="22">
        <v>64.63</v>
      </c>
      <c r="G170" s="22" t="s">
        <v>115</v>
      </c>
      <c r="H170" s="22">
        <v>29.42</v>
      </c>
      <c r="I170" s="22">
        <v>92.05</v>
      </c>
      <c r="J170" s="22" t="s">
        <v>115</v>
      </c>
      <c r="K170" s="22" t="s">
        <v>115</v>
      </c>
      <c r="L170" s="22" t="s">
        <v>115</v>
      </c>
      <c r="M170">
        <v>6.2</v>
      </c>
      <c r="N170">
        <v>14.73</v>
      </c>
    </row>
    <row r="171" spans="1:14" x14ac:dyDescent="0.25">
      <c r="A171" t="s">
        <v>444</v>
      </c>
      <c r="B171" t="s">
        <v>113</v>
      </c>
      <c r="C171" t="s">
        <v>445</v>
      </c>
      <c r="D171">
        <v>10</v>
      </c>
      <c r="E171" s="22">
        <v>135.06</v>
      </c>
      <c r="F171" s="22">
        <v>78.87</v>
      </c>
      <c r="G171" s="22" t="s">
        <v>115</v>
      </c>
      <c r="H171" s="22">
        <v>61.76</v>
      </c>
      <c r="I171" s="22">
        <v>92.05</v>
      </c>
      <c r="J171" s="22" t="s">
        <v>115</v>
      </c>
      <c r="K171" s="22" t="s">
        <v>115</v>
      </c>
      <c r="L171" s="22" t="s">
        <v>115</v>
      </c>
      <c r="M171">
        <v>10.220000000000001</v>
      </c>
      <c r="N171">
        <v>32.65</v>
      </c>
    </row>
    <row r="172" spans="1:14" x14ac:dyDescent="0.25">
      <c r="A172" t="s">
        <v>446</v>
      </c>
      <c r="B172" t="s">
        <v>113</v>
      </c>
      <c r="C172" t="s">
        <v>447</v>
      </c>
      <c r="D172">
        <v>90</v>
      </c>
      <c r="E172" s="22">
        <v>33.82</v>
      </c>
      <c r="F172" s="22">
        <v>26.46</v>
      </c>
      <c r="G172" s="22">
        <v>37.5</v>
      </c>
      <c r="H172" s="22">
        <v>26.6</v>
      </c>
      <c r="I172" s="22">
        <v>29.5</v>
      </c>
      <c r="J172" s="22">
        <v>36.69</v>
      </c>
      <c r="K172" s="22">
        <v>37.21</v>
      </c>
      <c r="L172" s="22">
        <v>37.700000000000003</v>
      </c>
      <c r="M172">
        <v>2.33</v>
      </c>
      <c r="N172">
        <v>14.43</v>
      </c>
    </row>
    <row r="173" spans="1:14" x14ac:dyDescent="0.25">
      <c r="A173" t="s">
        <v>448</v>
      </c>
      <c r="B173" t="s">
        <v>113</v>
      </c>
      <c r="C173" t="s">
        <v>449</v>
      </c>
      <c r="D173">
        <v>20</v>
      </c>
      <c r="E173" s="22">
        <v>34.93</v>
      </c>
      <c r="F173" s="22">
        <v>27.28</v>
      </c>
      <c r="G173" s="22">
        <v>38.76</v>
      </c>
      <c r="H173" s="22">
        <v>27.78</v>
      </c>
      <c r="I173" s="22">
        <v>28.14</v>
      </c>
      <c r="J173" s="22">
        <v>37.03</v>
      </c>
      <c r="K173" s="22">
        <v>38.090000000000003</v>
      </c>
      <c r="L173" s="22">
        <v>47.13</v>
      </c>
      <c r="M173">
        <v>4.09</v>
      </c>
      <c r="N173">
        <v>28.54</v>
      </c>
    </row>
    <row r="174" spans="1:14" x14ac:dyDescent="0.25">
      <c r="A174" t="s">
        <v>450</v>
      </c>
      <c r="B174" t="s">
        <v>113</v>
      </c>
      <c r="C174" t="s">
        <v>451</v>
      </c>
      <c r="D174">
        <v>130</v>
      </c>
      <c r="E174" s="22">
        <v>25.5</v>
      </c>
      <c r="F174" s="22">
        <v>21</v>
      </c>
      <c r="G174" s="22">
        <v>27.75</v>
      </c>
      <c r="H174" s="22">
        <v>18.91</v>
      </c>
      <c r="I174" s="22">
        <v>22.62</v>
      </c>
      <c r="J174" s="22">
        <v>22.75</v>
      </c>
      <c r="K174" s="22">
        <v>28.87</v>
      </c>
      <c r="L174" s="22">
        <v>29.72</v>
      </c>
      <c r="M174">
        <v>2.78</v>
      </c>
      <c r="N174">
        <v>16.66</v>
      </c>
    </row>
    <row r="175" spans="1:14" x14ac:dyDescent="0.25">
      <c r="A175" t="s">
        <v>452</v>
      </c>
      <c r="B175" t="s">
        <v>113</v>
      </c>
      <c r="C175" t="s">
        <v>453</v>
      </c>
      <c r="D175" t="s">
        <v>115</v>
      </c>
      <c r="E175" s="22">
        <v>33.5</v>
      </c>
      <c r="F175" s="22">
        <v>28.99</v>
      </c>
      <c r="G175" s="22">
        <v>35.76</v>
      </c>
      <c r="H175" s="22">
        <v>29.11</v>
      </c>
      <c r="I175" s="22">
        <v>29.11</v>
      </c>
      <c r="J175" s="22">
        <v>37.03</v>
      </c>
      <c r="K175" s="22">
        <v>37.03</v>
      </c>
      <c r="L175" s="22">
        <v>37.03</v>
      </c>
      <c r="M175">
        <v>5.17</v>
      </c>
      <c r="N175" t="s">
        <v>115</v>
      </c>
    </row>
    <row r="176" spans="1:14" x14ac:dyDescent="0.25">
      <c r="A176" t="s">
        <v>454</v>
      </c>
      <c r="B176" t="s">
        <v>113</v>
      </c>
      <c r="C176" t="s">
        <v>455</v>
      </c>
      <c r="D176">
        <v>150</v>
      </c>
      <c r="E176" s="22">
        <v>14.63</v>
      </c>
      <c r="F176" s="22">
        <v>11.91</v>
      </c>
      <c r="G176" s="22">
        <v>16</v>
      </c>
      <c r="H176" s="22">
        <v>10.9</v>
      </c>
      <c r="I176" s="22">
        <v>13.68</v>
      </c>
      <c r="J176" s="22">
        <v>13.9</v>
      </c>
      <c r="K176" s="22">
        <v>17.350000000000001</v>
      </c>
      <c r="L176" s="22">
        <v>17.84</v>
      </c>
      <c r="M176">
        <v>2.74</v>
      </c>
      <c r="N176">
        <v>17.66</v>
      </c>
    </row>
    <row r="177" spans="1:14" x14ac:dyDescent="0.25">
      <c r="A177" t="s">
        <v>456</v>
      </c>
      <c r="B177" t="s">
        <v>113</v>
      </c>
      <c r="C177" t="s">
        <v>457</v>
      </c>
      <c r="D177">
        <v>60</v>
      </c>
      <c r="E177" s="22">
        <v>20.100000000000001</v>
      </c>
      <c r="F177" s="22">
        <v>16.96</v>
      </c>
      <c r="G177" s="22">
        <v>21.67</v>
      </c>
      <c r="H177" s="22">
        <v>17.52</v>
      </c>
      <c r="I177" s="22">
        <v>17.670000000000002</v>
      </c>
      <c r="J177" s="22">
        <v>17.78</v>
      </c>
      <c r="K177" s="22">
        <v>22.42</v>
      </c>
      <c r="L177" s="22">
        <v>22.82</v>
      </c>
      <c r="M177">
        <v>4.03</v>
      </c>
      <c r="N177">
        <v>19.96</v>
      </c>
    </row>
    <row r="178" spans="1:14" x14ac:dyDescent="0.25">
      <c r="A178" t="s">
        <v>458</v>
      </c>
      <c r="B178" t="s">
        <v>113</v>
      </c>
      <c r="C178" t="s">
        <v>459</v>
      </c>
      <c r="D178">
        <v>30</v>
      </c>
      <c r="E178" s="22">
        <v>11.38</v>
      </c>
      <c r="F178" s="22">
        <v>8.67</v>
      </c>
      <c r="G178" s="22">
        <v>12.74</v>
      </c>
      <c r="H178" s="22">
        <v>8.65</v>
      </c>
      <c r="I178" s="22">
        <v>8.65</v>
      </c>
      <c r="J178" s="22">
        <v>11.17</v>
      </c>
      <c r="K178" s="22">
        <v>13.93</v>
      </c>
      <c r="L178" s="22">
        <v>13.94</v>
      </c>
      <c r="M178">
        <v>7.18</v>
      </c>
      <c r="N178">
        <v>29.82</v>
      </c>
    </row>
    <row r="179" spans="1:14" x14ac:dyDescent="0.25">
      <c r="A179" t="s">
        <v>460</v>
      </c>
      <c r="B179" t="s">
        <v>113</v>
      </c>
      <c r="C179" t="s">
        <v>461</v>
      </c>
      <c r="D179">
        <v>290</v>
      </c>
      <c r="E179" s="22">
        <v>17.23</v>
      </c>
      <c r="F179" s="22">
        <v>13.3</v>
      </c>
      <c r="G179" s="22">
        <v>19.2</v>
      </c>
      <c r="H179" s="22">
        <v>13.43</v>
      </c>
      <c r="I179" s="22">
        <v>14.01</v>
      </c>
      <c r="J179" s="22">
        <v>17.48</v>
      </c>
      <c r="K179" s="22">
        <v>18.61</v>
      </c>
      <c r="L179" s="22">
        <v>22.09</v>
      </c>
      <c r="M179">
        <v>1.55</v>
      </c>
      <c r="N179">
        <v>11.39</v>
      </c>
    </row>
    <row r="180" spans="1:14" x14ac:dyDescent="0.25">
      <c r="A180" t="s">
        <v>462</v>
      </c>
      <c r="B180" t="s">
        <v>113</v>
      </c>
      <c r="C180" t="s">
        <v>463</v>
      </c>
      <c r="D180">
        <v>60</v>
      </c>
      <c r="E180" s="22">
        <v>13.63</v>
      </c>
      <c r="F180" s="22">
        <v>10.75</v>
      </c>
      <c r="G180" s="22">
        <v>15.07</v>
      </c>
      <c r="H180" s="22">
        <v>10.85</v>
      </c>
      <c r="I180" s="22">
        <v>10.99</v>
      </c>
      <c r="J180" s="22">
        <v>13.84</v>
      </c>
      <c r="K180" s="22">
        <v>15.55</v>
      </c>
      <c r="L180" s="22">
        <v>17.78</v>
      </c>
      <c r="M180">
        <v>4.99</v>
      </c>
      <c r="N180">
        <v>25.95</v>
      </c>
    </row>
    <row r="181" spans="1:14" x14ac:dyDescent="0.25">
      <c r="A181" t="s">
        <v>464</v>
      </c>
      <c r="B181" t="s">
        <v>113</v>
      </c>
      <c r="C181" t="s">
        <v>465</v>
      </c>
      <c r="D181">
        <v>80</v>
      </c>
      <c r="E181" s="22">
        <v>21.86</v>
      </c>
      <c r="F181" s="22">
        <v>18.18</v>
      </c>
      <c r="G181" s="22">
        <v>23.7</v>
      </c>
      <c r="H181" s="22">
        <v>17.670000000000002</v>
      </c>
      <c r="I181" s="22">
        <v>22.4</v>
      </c>
      <c r="J181" s="22">
        <v>22.42</v>
      </c>
      <c r="K181" s="22">
        <v>22.42</v>
      </c>
      <c r="L181" s="22">
        <v>24.69</v>
      </c>
      <c r="M181">
        <v>3.67</v>
      </c>
      <c r="N181">
        <v>22.53</v>
      </c>
    </row>
    <row r="182" spans="1:14" x14ac:dyDescent="0.25">
      <c r="A182" t="s">
        <v>466</v>
      </c>
      <c r="B182" t="s">
        <v>113</v>
      </c>
      <c r="C182" t="s">
        <v>467</v>
      </c>
      <c r="D182">
        <v>110</v>
      </c>
      <c r="E182" s="22">
        <v>13.84</v>
      </c>
      <c r="F182" s="22">
        <v>10.95</v>
      </c>
      <c r="G182" s="22">
        <v>15.28</v>
      </c>
      <c r="H182" s="22">
        <v>10.59</v>
      </c>
      <c r="I182" s="22">
        <v>11.16</v>
      </c>
      <c r="J182" s="22">
        <v>13.53</v>
      </c>
      <c r="K182" s="22">
        <v>13.99</v>
      </c>
      <c r="L182" s="22">
        <v>17.47</v>
      </c>
      <c r="M182">
        <v>2.2400000000000002</v>
      </c>
      <c r="N182">
        <v>19.21</v>
      </c>
    </row>
    <row r="183" spans="1:14" x14ac:dyDescent="0.25">
      <c r="A183" t="s">
        <v>468</v>
      </c>
      <c r="B183" t="s">
        <v>113</v>
      </c>
      <c r="C183" t="s">
        <v>469</v>
      </c>
      <c r="D183">
        <v>60</v>
      </c>
      <c r="E183" s="22">
        <v>14.35</v>
      </c>
      <c r="F183" s="22">
        <v>11.7</v>
      </c>
      <c r="G183" s="22">
        <v>15.67</v>
      </c>
      <c r="H183" s="22">
        <v>10.9</v>
      </c>
      <c r="I183" s="22">
        <v>13.23</v>
      </c>
      <c r="J183" s="22">
        <v>13.86</v>
      </c>
      <c r="K183" s="22">
        <v>16.89</v>
      </c>
      <c r="L183" s="22">
        <v>17.78</v>
      </c>
      <c r="M183">
        <v>2.58</v>
      </c>
      <c r="N183">
        <v>22.85</v>
      </c>
    </row>
    <row r="184" spans="1:14" x14ac:dyDescent="0.25">
      <c r="A184" t="s">
        <v>86</v>
      </c>
      <c r="B184" t="s">
        <v>113</v>
      </c>
      <c r="C184" t="s">
        <v>87</v>
      </c>
      <c r="D184">
        <v>1120</v>
      </c>
      <c r="E184" s="22">
        <v>21.44</v>
      </c>
      <c r="F184" s="22">
        <v>17.22</v>
      </c>
      <c r="G184" s="22">
        <v>23.55</v>
      </c>
      <c r="H184" s="22">
        <v>17.55</v>
      </c>
      <c r="I184" s="22">
        <v>18.11</v>
      </c>
      <c r="J184" s="22">
        <v>22.23</v>
      </c>
      <c r="K184" s="22">
        <v>22.68</v>
      </c>
      <c r="L184" s="22">
        <v>27</v>
      </c>
      <c r="M184">
        <v>0.92</v>
      </c>
      <c r="N184">
        <v>8.08</v>
      </c>
    </row>
    <row r="185" spans="1:14" x14ac:dyDescent="0.25">
      <c r="A185" t="s">
        <v>470</v>
      </c>
      <c r="B185" t="s">
        <v>113</v>
      </c>
      <c r="C185" t="s">
        <v>471</v>
      </c>
      <c r="D185">
        <v>170</v>
      </c>
      <c r="E185" s="22">
        <v>19.88</v>
      </c>
      <c r="F185" s="22">
        <v>12.9</v>
      </c>
      <c r="G185" s="22">
        <v>23.37</v>
      </c>
      <c r="H185" s="22">
        <v>12.44</v>
      </c>
      <c r="I185" s="22">
        <v>14.13</v>
      </c>
      <c r="J185" s="22">
        <v>17.760000000000002</v>
      </c>
      <c r="K185" s="22">
        <v>22.98</v>
      </c>
      <c r="L185" s="22">
        <v>28.55</v>
      </c>
      <c r="M185">
        <v>2.48</v>
      </c>
      <c r="N185">
        <v>11.32</v>
      </c>
    </row>
    <row r="186" spans="1:14" x14ac:dyDescent="0.25">
      <c r="A186" t="s">
        <v>472</v>
      </c>
      <c r="B186" t="s">
        <v>113</v>
      </c>
      <c r="C186" t="s">
        <v>473</v>
      </c>
      <c r="D186">
        <v>50</v>
      </c>
      <c r="E186" s="22">
        <v>14.76</v>
      </c>
      <c r="F186" s="22">
        <v>12.46</v>
      </c>
      <c r="G186" s="22">
        <v>15.91</v>
      </c>
      <c r="H186" s="22">
        <v>11.82</v>
      </c>
      <c r="I186" s="22">
        <v>13.86</v>
      </c>
      <c r="J186" s="22">
        <v>14.01</v>
      </c>
      <c r="K186" s="22">
        <v>17.14</v>
      </c>
      <c r="L186" s="22">
        <v>17.48</v>
      </c>
      <c r="M186">
        <v>2.42</v>
      </c>
      <c r="N186">
        <v>23.47</v>
      </c>
    </row>
    <row r="187" spans="1:14" x14ac:dyDescent="0.25">
      <c r="A187" t="s">
        <v>474</v>
      </c>
      <c r="B187" t="s">
        <v>113</v>
      </c>
      <c r="C187" t="s">
        <v>475</v>
      </c>
      <c r="D187">
        <v>60</v>
      </c>
      <c r="E187" s="22">
        <v>21.69</v>
      </c>
      <c r="F187" s="22">
        <v>13.7</v>
      </c>
      <c r="G187" s="22">
        <v>25.69</v>
      </c>
      <c r="H187" s="22">
        <v>13.29</v>
      </c>
      <c r="I187" s="22">
        <v>14.17</v>
      </c>
      <c r="J187" s="22">
        <v>19.3</v>
      </c>
      <c r="K187" s="22">
        <v>24.69</v>
      </c>
      <c r="L187" s="22">
        <v>36.25</v>
      </c>
      <c r="M187">
        <v>5.77</v>
      </c>
      <c r="N187">
        <v>20.82</v>
      </c>
    </row>
    <row r="188" spans="1:14" x14ac:dyDescent="0.25">
      <c r="A188" t="s">
        <v>476</v>
      </c>
      <c r="B188" t="s">
        <v>113</v>
      </c>
      <c r="C188" t="s">
        <v>477</v>
      </c>
      <c r="D188" t="s">
        <v>115</v>
      </c>
      <c r="E188" s="22">
        <v>33.700000000000003</v>
      </c>
      <c r="F188" s="22">
        <v>19.5</v>
      </c>
      <c r="G188" s="22">
        <v>40.799999999999997</v>
      </c>
      <c r="H188" s="22">
        <v>17.739999999999998</v>
      </c>
      <c r="I188" s="22">
        <v>22.43</v>
      </c>
      <c r="J188" s="22">
        <v>36.83</v>
      </c>
      <c r="K188" s="22">
        <v>46.94</v>
      </c>
      <c r="L188" s="22">
        <v>46.94</v>
      </c>
      <c r="M188">
        <v>9.5</v>
      </c>
      <c r="N188" t="s">
        <v>115</v>
      </c>
    </row>
    <row r="189" spans="1:14" x14ac:dyDescent="0.25">
      <c r="A189" t="s">
        <v>478</v>
      </c>
      <c r="B189" t="s">
        <v>113</v>
      </c>
      <c r="C189" t="s">
        <v>479</v>
      </c>
      <c r="D189">
        <v>40</v>
      </c>
      <c r="E189" s="22" t="s">
        <v>115</v>
      </c>
      <c r="F189" s="22" t="s">
        <v>115</v>
      </c>
      <c r="G189" s="22" t="s">
        <v>115</v>
      </c>
      <c r="H189" s="22" t="s">
        <v>115</v>
      </c>
      <c r="I189" s="22" t="s">
        <v>115</v>
      </c>
      <c r="J189" s="22" t="s">
        <v>115</v>
      </c>
      <c r="K189" s="22" t="s">
        <v>115</v>
      </c>
      <c r="L189" s="22" t="s">
        <v>115</v>
      </c>
      <c r="M189" t="s">
        <v>115</v>
      </c>
      <c r="N189">
        <v>27.56</v>
      </c>
    </row>
    <row r="190" spans="1:14" x14ac:dyDescent="0.25">
      <c r="A190" t="s">
        <v>480</v>
      </c>
      <c r="B190" t="s">
        <v>113</v>
      </c>
      <c r="C190" t="s">
        <v>481</v>
      </c>
      <c r="D190">
        <v>10</v>
      </c>
      <c r="E190" s="22">
        <v>31.53</v>
      </c>
      <c r="F190" s="22">
        <v>25.49</v>
      </c>
      <c r="G190" s="22">
        <v>34.549999999999997</v>
      </c>
      <c r="H190" s="22">
        <v>22.99</v>
      </c>
      <c r="I190" s="22">
        <v>28.87</v>
      </c>
      <c r="J190" s="22">
        <v>35.89</v>
      </c>
      <c r="K190" s="22">
        <v>35.89</v>
      </c>
      <c r="L190" s="22">
        <v>35.89</v>
      </c>
      <c r="M190">
        <v>4.91</v>
      </c>
      <c r="N190">
        <v>32.909999999999997</v>
      </c>
    </row>
    <row r="191" spans="1:14" x14ac:dyDescent="0.25">
      <c r="A191" t="s">
        <v>482</v>
      </c>
      <c r="B191" t="s">
        <v>113</v>
      </c>
      <c r="C191" t="s">
        <v>77</v>
      </c>
      <c r="D191">
        <v>820</v>
      </c>
      <c r="E191" s="22">
        <v>13.29</v>
      </c>
      <c r="F191" s="22">
        <v>10.89</v>
      </c>
      <c r="G191" s="22">
        <v>14.49</v>
      </c>
      <c r="H191" s="22">
        <v>10.81</v>
      </c>
      <c r="I191" s="22">
        <v>11.39</v>
      </c>
      <c r="J191" s="22">
        <v>13.41</v>
      </c>
      <c r="K191" s="22">
        <v>14.17</v>
      </c>
      <c r="L191" s="22">
        <v>17.41</v>
      </c>
      <c r="M191">
        <v>1.1299999999999999</v>
      </c>
      <c r="N191">
        <v>10.37</v>
      </c>
    </row>
    <row r="192" spans="1:14" x14ac:dyDescent="0.25">
      <c r="A192" t="s">
        <v>483</v>
      </c>
      <c r="B192" t="s">
        <v>113</v>
      </c>
      <c r="C192" t="s">
        <v>484</v>
      </c>
      <c r="D192">
        <v>880</v>
      </c>
      <c r="E192" s="22">
        <v>13.26</v>
      </c>
      <c r="F192" s="22">
        <v>11.67</v>
      </c>
      <c r="G192" s="22">
        <v>14.05</v>
      </c>
      <c r="H192" s="22">
        <v>11.68</v>
      </c>
      <c r="I192" s="22">
        <v>11.68</v>
      </c>
      <c r="J192" s="22">
        <v>14.42</v>
      </c>
      <c r="K192" s="22">
        <v>14.42</v>
      </c>
      <c r="L192" s="22">
        <v>14.42</v>
      </c>
      <c r="M192">
        <v>4.5599999999999996</v>
      </c>
      <c r="N192">
        <v>37.520000000000003</v>
      </c>
    </row>
    <row r="193" spans="1:14" x14ac:dyDescent="0.25">
      <c r="A193" t="s">
        <v>485</v>
      </c>
      <c r="B193" t="s">
        <v>113</v>
      </c>
      <c r="C193" t="s">
        <v>486</v>
      </c>
      <c r="D193">
        <v>30</v>
      </c>
      <c r="E193" s="22">
        <v>31.8</v>
      </c>
      <c r="F193" s="22">
        <v>24.88</v>
      </c>
      <c r="G193" s="22">
        <v>35.270000000000003</v>
      </c>
      <c r="H193" s="22">
        <v>23.72</v>
      </c>
      <c r="I193" s="22">
        <v>29.37</v>
      </c>
      <c r="J193" s="22">
        <v>31.59</v>
      </c>
      <c r="K193" s="22">
        <v>36.54</v>
      </c>
      <c r="L193" s="22">
        <v>38.67</v>
      </c>
      <c r="M193">
        <v>3.89</v>
      </c>
      <c r="N193">
        <v>24.15</v>
      </c>
    </row>
    <row r="194" spans="1:14" x14ac:dyDescent="0.25">
      <c r="A194" t="s">
        <v>487</v>
      </c>
      <c r="B194" t="s">
        <v>113</v>
      </c>
      <c r="C194" t="s">
        <v>488</v>
      </c>
      <c r="D194">
        <v>80</v>
      </c>
      <c r="E194" s="22">
        <v>32.450000000000003</v>
      </c>
      <c r="F194" s="22">
        <v>23.68</v>
      </c>
      <c r="G194" s="22">
        <v>36.840000000000003</v>
      </c>
      <c r="H194" s="22">
        <v>23.62</v>
      </c>
      <c r="I194" s="22">
        <v>27.55</v>
      </c>
      <c r="J194" s="22">
        <v>30.41</v>
      </c>
      <c r="K194" s="22">
        <v>37.44</v>
      </c>
      <c r="L194" s="22">
        <v>43.28</v>
      </c>
      <c r="M194">
        <v>3.08</v>
      </c>
      <c r="N194">
        <v>15.07</v>
      </c>
    </row>
    <row r="195" spans="1:14" x14ac:dyDescent="0.25">
      <c r="A195" t="s">
        <v>489</v>
      </c>
      <c r="B195" t="s">
        <v>113</v>
      </c>
      <c r="C195" t="s">
        <v>490</v>
      </c>
      <c r="D195">
        <v>70</v>
      </c>
      <c r="E195" s="22">
        <v>11.03</v>
      </c>
      <c r="F195" s="22">
        <v>8.3000000000000007</v>
      </c>
      <c r="G195" s="22">
        <v>12.39</v>
      </c>
      <c r="H195" s="22">
        <v>8.2899999999999991</v>
      </c>
      <c r="I195" s="22">
        <v>8.2899999999999991</v>
      </c>
      <c r="J195" s="22">
        <v>10.84</v>
      </c>
      <c r="K195" s="22">
        <v>13.45</v>
      </c>
      <c r="L195" s="22">
        <v>13.78</v>
      </c>
      <c r="M195">
        <v>6.37</v>
      </c>
      <c r="N195">
        <v>27.83</v>
      </c>
    </row>
    <row r="196" spans="1:14" x14ac:dyDescent="0.25">
      <c r="A196" t="s">
        <v>491</v>
      </c>
      <c r="B196" t="s">
        <v>113</v>
      </c>
      <c r="C196" t="s">
        <v>492</v>
      </c>
      <c r="D196">
        <v>30</v>
      </c>
      <c r="E196" s="22">
        <v>19.29</v>
      </c>
      <c r="F196" s="22">
        <v>13.03</v>
      </c>
      <c r="G196" s="22">
        <v>22.41</v>
      </c>
      <c r="H196" s="22">
        <v>11.28</v>
      </c>
      <c r="I196" s="22">
        <v>14.2</v>
      </c>
      <c r="J196" s="22">
        <v>18.079999999999998</v>
      </c>
      <c r="K196" s="22">
        <v>23.31</v>
      </c>
      <c r="L196" s="22">
        <v>29.03</v>
      </c>
      <c r="M196">
        <v>4.4400000000000004</v>
      </c>
      <c r="N196">
        <v>20.36</v>
      </c>
    </row>
    <row r="197" spans="1:14" x14ac:dyDescent="0.25">
      <c r="A197" t="s">
        <v>493</v>
      </c>
      <c r="B197" t="s">
        <v>113</v>
      </c>
      <c r="C197" t="s">
        <v>494</v>
      </c>
      <c r="D197">
        <v>160</v>
      </c>
      <c r="E197" s="22">
        <v>17.399999999999999</v>
      </c>
      <c r="F197" s="22">
        <v>13.42</v>
      </c>
      <c r="G197" s="22">
        <v>19.39</v>
      </c>
      <c r="H197" s="22">
        <v>13.67</v>
      </c>
      <c r="I197" s="22">
        <v>13.97</v>
      </c>
      <c r="J197" s="22">
        <v>17.68</v>
      </c>
      <c r="K197" s="22">
        <v>18.649999999999999</v>
      </c>
      <c r="L197" s="22">
        <v>22.42</v>
      </c>
      <c r="M197">
        <v>3.03</v>
      </c>
      <c r="N197">
        <v>13.01</v>
      </c>
    </row>
    <row r="198" spans="1:14" x14ac:dyDescent="0.25">
      <c r="A198" t="s">
        <v>495</v>
      </c>
      <c r="B198" t="s">
        <v>113</v>
      </c>
      <c r="C198" t="s">
        <v>496</v>
      </c>
      <c r="D198">
        <v>440</v>
      </c>
      <c r="E198" s="22">
        <v>14.89</v>
      </c>
      <c r="F198" s="22">
        <v>12.04</v>
      </c>
      <c r="G198" s="22">
        <v>16.309999999999999</v>
      </c>
      <c r="H198" s="22">
        <v>11.26</v>
      </c>
      <c r="I198" s="22">
        <v>13.46</v>
      </c>
      <c r="J198" s="22">
        <v>14.41</v>
      </c>
      <c r="K198" s="22">
        <v>17.48</v>
      </c>
      <c r="L198" s="22">
        <v>18.079999999999998</v>
      </c>
      <c r="M198">
        <v>1.22</v>
      </c>
      <c r="N198">
        <v>8.42</v>
      </c>
    </row>
    <row r="199" spans="1:14" x14ac:dyDescent="0.25">
      <c r="A199" t="s">
        <v>497</v>
      </c>
      <c r="B199" t="s">
        <v>113</v>
      </c>
      <c r="C199" t="s">
        <v>498</v>
      </c>
      <c r="D199">
        <v>20</v>
      </c>
      <c r="E199" s="22">
        <v>15.44</v>
      </c>
      <c r="F199" s="22">
        <v>13.37</v>
      </c>
      <c r="G199" s="22">
        <v>16.47</v>
      </c>
      <c r="H199" s="22">
        <v>13.84</v>
      </c>
      <c r="I199" s="22">
        <v>13.86</v>
      </c>
      <c r="J199" s="22">
        <v>13.86</v>
      </c>
      <c r="K199" s="22">
        <v>17.48</v>
      </c>
      <c r="L199" s="22">
        <v>17.52</v>
      </c>
      <c r="M199">
        <v>6.29</v>
      </c>
      <c r="N199">
        <v>37.369999999999997</v>
      </c>
    </row>
    <row r="200" spans="1:14" x14ac:dyDescent="0.25">
      <c r="A200" t="s">
        <v>499</v>
      </c>
      <c r="B200" t="s">
        <v>113</v>
      </c>
      <c r="C200" t="s">
        <v>500</v>
      </c>
      <c r="D200">
        <v>20</v>
      </c>
      <c r="E200" s="22">
        <v>16.489999999999998</v>
      </c>
      <c r="F200" s="22">
        <v>12.27</v>
      </c>
      <c r="G200" s="22">
        <v>18.59</v>
      </c>
      <c r="H200" s="22">
        <v>10.9</v>
      </c>
      <c r="I200" s="22">
        <v>13.44</v>
      </c>
      <c r="J200" s="22">
        <v>13.86</v>
      </c>
      <c r="K200" s="22">
        <v>22.59</v>
      </c>
      <c r="L200" s="22">
        <v>23.17</v>
      </c>
      <c r="M200">
        <v>6.5</v>
      </c>
      <c r="N200">
        <v>25.63</v>
      </c>
    </row>
    <row r="201" spans="1:14" x14ac:dyDescent="0.25">
      <c r="A201" t="s">
        <v>501</v>
      </c>
      <c r="B201" t="s">
        <v>113</v>
      </c>
      <c r="C201" t="s">
        <v>502</v>
      </c>
      <c r="D201">
        <v>30</v>
      </c>
      <c r="E201" s="22">
        <v>11.15</v>
      </c>
      <c r="F201" s="22">
        <v>8.69</v>
      </c>
      <c r="G201" s="22">
        <v>12.39</v>
      </c>
      <c r="H201" s="22">
        <v>8.58</v>
      </c>
      <c r="I201" s="22">
        <v>8.8800000000000008</v>
      </c>
      <c r="J201" s="22">
        <v>10.88</v>
      </c>
      <c r="K201" s="22">
        <v>11.43</v>
      </c>
      <c r="L201" s="22">
        <v>14.22</v>
      </c>
      <c r="M201">
        <v>4.5599999999999996</v>
      </c>
      <c r="N201">
        <v>21.76</v>
      </c>
    </row>
    <row r="202" spans="1:14" x14ac:dyDescent="0.25">
      <c r="A202" t="s">
        <v>503</v>
      </c>
      <c r="B202" t="s">
        <v>113</v>
      </c>
      <c r="C202" t="s">
        <v>504</v>
      </c>
      <c r="D202">
        <v>50</v>
      </c>
      <c r="E202" s="22">
        <v>12.27</v>
      </c>
      <c r="F202" s="22">
        <v>9.15</v>
      </c>
      <c r="G202" s="22">
        <v>13.83</v>
      </c>
      <c r="H202" s="22">
        <v>8.31</v>
      </c>
      <c r="I202" s="22">
        <v>10.15</v>
      </c>
      <c r="J202" s="22">
        <v>11.18</v>
      </c>
      <c r="K202" s="22">
        <v>14.24</v>
      </c>
      <c r="L202" s="22">
        <v>17.690000000000001</v>
      </c>
      <c r="M202">
        <v>3.45</v>
      </c>
      <c r="N202">
        <v>19.57</v>
      </c>
    </row>
    <row r="203" spans="1:14" x14ac:dyDescent="0.25">
      <c r="A203" t="s">
        <v>505</v>
      </c>
      <c r="B203" t="s">
        <v>113</v>
      </c>
      <c r="C203" t="s">
        <v>506</v>
      </c>
      <c r="D203">
        <v>90</v>
      </c>
      <c r="E203" s="22">
        <v>15.08</v>
      </c>
      <c r="F203" s="22">
        <v>13.29</v>
      </c>
      <c r="G203" s="22">
        <v>15.98</v>
      </c>
      <c r="H203" s="22">
        <v>13.62</v>
      </c>
      <c r="I203" s="22">
        <v>13.86</v>
      </c>
      <c r="J203" s="22">
        <v>14.02</v>
      </c>
      <c r="K203" s="22">
        <v>17.47</v>
      </c>
      <c r="L203" s="22">
        <v>18.02</v>
      </c>
      <c r="M203">
        <v>2.15</v>
      </c>
      <c r="N203">
        <v>18.25</v>
      </c>
    </row>
    <row r="204" spans="1:14" x14ac:dyDescent="0.25">
      <c r="A204" t="s">
        <v>507</v>
      </c>
      <c r="B204" t="s">
        <v>113</v>
      </c>
      <c r="C204" t="s">
        <v>508</v>
      </c>
      <c r="D204">
        <v>180</v>
      </c>
      <c r="E204" s="22">
        <v>17.010000000000002</v>
      </c>
      <c r="F204" s="22">
        <v>11.83</v>
      </c>
      <c r="G204" s="22">
        <v>19.61</v>
      </c>
      <c r="H204" s="22">
        <v>11.71</v>
      </c>
      <c r="I204" s="22">
        <v>11.71</v>
      </c>
      <c r="J204" s="22">
        <v>14.54</v>
      </c>
      <c r="K204" s="22">
        <v>22.6</v>
      </c>
      <c r="L204" s="22">
        <v>24.24</v>
      </c>
      <c r="M204">
        <v>3.67</v>
      </c>
      <c r="N204">
        <v>14.45</v>
      </c>
    </row>
    <row r="205" spans="1:14" x14ac:dyDescent="0.25">
      <c r="A205" t="s">
        <v>509</v>
      </c>
      <c r="B205" t="s">
        <v>113</v>
      </c>
      <c r="C205" t="s">
        <v>510</v>
      </c>
      <c r="D205">
        <v>100</v>
      </c>
      <c r="E205" s="22">
        <v>24.74</v>
      </c>
      <c r="F205" s="22">
        <v>21.81</v>
      </c>
      <c r="G205" s="22">
        <v>26.21</v>
      </c>
      <c r="H205" s="22">
        <v>22.53</v>
      </c>
      <c r="I205" s="22">
        <v>22.53</v>
      </c>
      <c r="J205" s="22">
        <v>22.53</v>
      </c>
      <c r="K205" s="22">
        <v>24.84</v>
      </c>
      <c r="L205" s="22">
        <v>32.08</v>
      </c>
      <c r="M205">
        <v>2.17</v>
      </c>
      <c r="N205">
        <v>36.15</v>
      </c>
    </row>
    <row r="206" spans="1:14" x14ac:dyDescent="0.25">
      <c r="A206" t="s">
        <v>511</v>
      </c>
      <c r="B206" t="s">
        <v>113</v>
      </c>
      <c r="C206" t="s">
        <v>512</v>
      </c>
      <c r="D206">
        <v>60</v>
      </c>
      <c r="E206" s="22">
        <v>32.72</v>
      </c>
      <c r="F206" s="22">
        <v>23.62</v>
      </c>
      <c r="G206" s="22">
        <v>37.26</v>
      </c>
      <c r="H206" s="22">
        <v>22.83</v>
      </c>
      <c r="I206" s="22">
        <v>24.69</v>
      </c>
      <c r="J206" s="22">
        <v>29.84</v>
      </c>
      <c r="K206" s="22">
        <v>38.01</v>
      </c>
      <c r="L206" s="22">
        <v>44.64</v>
      </c>
      <c r="M206">
        <v>3.86</v>
      </c>
      <c r="N206">
        <v>17.95</v>
      </c>
    </row>
    <row r="207" spans="1:14" x14ac:dyDescent="0.25">
      <c r="A207" t="s">
        <v>513</v>
      </c>
      <c r="B207" t="s">
        <v>113</v>
      </c>
      <c r="C207" t="s">
        <v>514</v>
      </c>
      <c r="D207">
        <v>40</v>
      </c>
      <c r="E207" s="22">
        <v>33.81</v>
      </c>
      <c r="F207" s="22">
        <v>22.85</v>
      </c>
      <c r="G207" s="22">
        <v>39.29</v>
      </c>
      <c r="H207" s="22">
        <v>20.45</v>
      </c>
      <c r="I207" s="22">
        <v>26.79</v>
      </c>
      <c r="J207" s="22">
        <v>32.53</v>
      </c>
      <c r="K207" s="22">
        <v>39.81</v>
      </c>
      <c r="L207" s="22">
        <v>46.81</v>
      </c>
      <c r="M207">
        <v>4.95</v>
      </c>
      <c r="N207">
        <v>26.52</v>
      </c>
    </row>
    <row r="208" spans="1:14" x14ac:dyDescent="0.25">
      <c r="A208" t="s">
        <v>515</v>
      </c>
      <c r="B208" t="s">
        <v>113</v>
      </c>
      <c r="C208" t="s">
        <v>516</v>
      </c>
      <c r="D208">
        <v>10</v>
      </c>
      <c r="E208" s="22">
        <v>28.53</v>
      </c>
      <c r="F208" s="22">
        <v>17.059999999999999</v>
      </c>
      <c r="G208" s="22">
        <v>34.270000000000003</v>
      </c>
      <c r="H208" s="22">
        <v>15.25</v>
      </c>
      <c r="I208" s="22">
        <v>19.29</v>
      </c>
      <c r="J208" s="22">
        <v>27.2</v>
      </c>
      <c r="K208" s="22">
        <v>34.630000000000003</v>
      </c>
      <c r="L208" s="22">
        <v>42.77</v>
      </c>
      <c r="M208">
        <v>12.04</v>
      </c>
      <c r="N208">
        <v>29.66</v>
      </c>
    </row>
    <row r="209" spans="1:14" x14ac:dyDescent="0.25">
      <c r="A209" t="s">
        <v>517</v>
      </c>
      <c r="B209" t="s">
        <v>113</v>
      </c>
      <c r="C209" t="s">
        <v>518</v>
      </c>
      <c r="D209">
        <v>250</v>
      </c>
      <c r="E209" s="22">
        <v>22.05</v>
      </c>
      <c r="F209" s="22">
        <v>16.13</v>
      </c>
      <c r="G209" s="22">
        <v>25.02</v>
      </c>
      <c r="H209" s="22">
        <v>15.03</v>
      </c>
      <c r="I209" s="22">
        <v>19.14</v>
      </c>
      <c r="J209" s="22">
        <v>23.3</v>
      </c>
      <c r="K209" s="22">
        <v>24.17</v>
      </c>
      <c r="L209" s="22">
        <v>30.43</v>
      </c>
      <c r="M209">
        <v>2.87</v>
      </c>
      <c r="N209">
        <v>23.62</v>
      </c>
    </row>
    <row r="210" spans="1:14" x14ac:dyDescent="0.25">
      <c r="A210" t="s">
        <v>519</v>
      </c>
      <c r="B210" t="s">
        <v>113</v>
      </c>
      <c r="C210" t="s">
        <v>520</v>
      </c>
      <c r="D210">
        <v>10</v>
      </c>
      <c r="E210" s="22">
        <v>23.34</v>
      </c>
      <c r="F210" s="22">
        <v>18.399999999999999</v>
      </c>
      <c r="G210" s="22">
        <v>25.81</v>
      </c>
      <c r="H210" s="22">
        <v>13.96</v>
      </c>
      <c r="I210" s="22">
        <v>22.6</v>
      </c>
      <c r="J210" s="22">
        <v>22.6</v>
      </c>
      <c r="K210" s="22">
        <v>24.17</v>
      </c>
      <c r="L210" s="22">
        <v>28.8</v>
      </c>
      <c r="M210">
        <v>12.29</v>
      </c>
      <c r="N210">
        <v>40.380000000000003</v>
      </c>
    </row>
    <row r="211" spans="1:14" x14ac:dyDescent="0.25">
      <c r="A211" t="s">
        <v>521</v>
      </c>
      <c r="B211" t="s">
        <v>113</v>
      </c>
      <c r="C211" t="s">
        <v>522</v>
      </c>
      <c r="D211">
        <v>730</v>
      </c>
      <c r="E211" s="22">
        <v>19.239999999999998</v>
      </c>
      <c r="F211" s="22">
        <v>17.21</v>
      </c>
      <c r="G211" s="22">
        <v>20.25</v>
      </c>
      <c r="H211" s="22">
        <v>17.420000000000002</v>
      </c>
      <c r="I211" s="22">
        <v>18</v>
      </c>
      <c r="J211" s="22">
        <v>18.940000000000001</v>
      </c>
      <c r="K211" s="22">
        <v>20.079999999999998</v>
      </c>
      <c r="L211" s="22">
        <v>21.46</v>
      </c>
      <c r="M211">
        <v>0.51</v>
      </c>
      <c r="N211">
        <v>30.51</v>
      </c>
    </row>
    <row r="212" spans="1:14" x14ac:dyDescent="0.25">
      <c r="A212" t="s">
        <v>523</v>
      </c>
      <c r="B212" t="s">
        <v>113</v>
      </c>
      <c r="C212" t="s">
        <v>524</v>
      </c>
      <c r="D212">
        <v>40</v>
      </c>
      <c r="E212" s="22">
        <v>26.48</v>
      </c>
      <c r="F212" s="22">
        <v>18.36</v>
      </c>
      <c r="G212" s="22">
        <v>30.54</v>
      </c>
      <c r="H212" s="22">
        <v>17.989999999999998</v>
      </c>
      <c r="I212" s="22">
        <v>19.23</v>
      </c>
      <c r="J212" s="22">
        <v>22.85</v>
      </c>
      <c r="K212" s="22">
        <v>27.91</v>
      </c>
      <c r="L212" s="22">
        <v>45.76</v>
      </c>
      <c r="M212">
        <v>5.73</v>
      </c>
      <c r="N212">
        <v>25.05</v>
      </c>
    </row>
    <row r="213" spans="1:14" x14ac:dyDescent="0.25">
      <c r="A213" t="s">
        <v>525</v>
      </c>
      <c r="B213" t="s">
        <v>113</v>
      </c>
      <c r="C213" t="s">
        <v>526</v>
      </c>
      <c r="D213">
        <v>10</v>
      </c>
      <c r="E213" s="22">
        <v>32.24</v>
      </c>
      <c r="F213" s="22">
        <v>27.32</v>
      </c>
      <c r="G213" s="22">
        <v>34.700000000000003</v>
      </c>
      <c r="H213" s="22">
        <v>25.59</v>
      </c>
      <c r="I213" s="22">
        <v>31.21</v>
      </c>
      <c r="J213" s="22">
        <v>33.43</v>
      </c>
      <c r="K213" s="22">
        <v>33.43</v>
      </c>
      <c r="L213" s="22">
        <v>38.130000000000003</v>
      </c>
      <c r="M213">
        <v>3.76</v>
      </c>
      <c r="N213">
        <v>40.380000000000003</v>
      </c>
    </row>
    <row r="214" spans="1:14" x14ac:dyDescent="0.25">
      <c r="A214" t="s">
        <v>527</v>
      </c>
      <c r="B214" t="s">
        <v>113</v>
      </c>
      <c r="C214" t="s">
        <v>528</v>
      </c>
      <c r="D214">
        <v>550</v>
      </c>
      <c r="E214" s="22">
        <v>26.83</v>
      </c>
      <c r="F214" s="22">
        <v>18.13</v>
      </c>
      <c r="G214" s="22">
        <v>31.17</v>
      </c>
      <c r="H214" s="22">
        <v>17.899999999999999</v>
      </c>
      <c r="I214" s="22">
        <v>19.440000000000001</v>
      </c>
      <c r="J214" s="22">
        <v>24.8</v>
      </c>
      <c r="K214" s="22">
        <v>30.75</v>
      </c>
      <c r="L214" s="22">
        <v>38.53</v>
      </c>
      <c r="M214">
        <v>2.06</v>
      </c>
      <c r="N214">
        <v>13.49</v>
      </c>
    </row>
    <row r="215" spans="1:14" x14ac:dyDescent="0.25">
      <c r="A215" t="s">
        <v>529</v>
      </c>
      <c r="B215" t="s">
        <v>113</v>
      </c>
      <c r="C215" t="s">
        <v>530</v>
      </c>
      <c r="D215">
        <v>20</v>
      </c>
      <c r="E215" s="22">
        <v>16.600000000000001</v>
      </c>
      <c r="F215" s="22">
        <v>14.5</v>
      </c>
      <c r="G215" s="22">
        <v>17.649999999999999</v>
      </c>
      <c r="H215" s="22">
        <v>13.85</v>
      </c>
      <c r="I215" s="22">
        <v>15.14</v>
      </c>
      <c r="J215" s="22">
        <v>15.14</v>
      </c>
      <c r="K215" s="22">
        <v>18.829999999999998</v>
      </c>
      <c r="L215" s="22">
        <v>18.989999999999998</v>
      </c>
      <c r="M215">
        <v>3.73</v>
      </c>
      <c r="N215">
        <v>26.57</v>
      </c>
    </row>
    <row r="216" spans="1:14" x14ac:dyDescent="0.25">
      <c r="A216" t="s">
        <v>531</v>
      </c>
      <c r="B216" t="s">
        <v>113</v>
      </c>
      <c r="C216" t="s">
        <v>532</v>
      </c>
      <c r="D216">
        <v>10</v>
      </c>
      <c r="E216" s="22">
        <v>24.32</v>
      </c>
      <c r="F216" s="22">
        <v>15.26</v>
      </c>
      <c r="G216" s="22">
        <v>28.85</v>
      </c>
      <c r="H216" s="22">
        <v>10.87</v>
      </c>
      <c r="I216" s="22">
        <v>21.55</v>
      </c>
      <c r="J216" s="22">
        <v>23.22</v>
      </c>
      <c r="K216" s="22">
        <v>29.42</v>
      </c>
      <c r="L216" s="22">
        <v>34.6</v>
      </c>
      <c r="M216">
        <v>10.02</v>
      </c>
      <c r="N216">
        <v>34.82</v>
      </c>
    </row>
    <row r="217" spans="1:14" x14ac:dyDescent="0.25">
      <c r="A217" t="s">
        <v>533</v>
      </c>
      <c r="B217" t="s">
        <v>113</v>
      </c>
      <c r="C217" t="s">
        <v>534</v>
      </c>
      <c r="D217">
        <v>330</v>
      </c>
      <c r="E217" s="22">
        <v>15.17</v>
      </c>
      <c r="F217" s="22">
        <v>10.050000000000001</v>
      </c>
      <c r="G217" s="22">
        <v>17.72</v>
      </c>
      <c r="H217" s="22">
        <v>9.39</v>
      </c>
      <c r="I217" s="22">
        <v>11.49</v>
      </c>
      <c r="J217" s="22">
        <v>14.17</v>
      </c>
      <c r="K217" s="22">
        <v>17.48</v>
      </c>
      <c r="L217" s="22">
        <v>24.01</v>
      </c>
      <c r="M217">
        <v>3.62</v>
      </c>
      <c r="N217">
        <v>11.4</v>
      </c>
    </row>
    <row r="218" spans="1:14" x14ac:dyDescent="0.25">
      <c r="A218" t="s">
        <v>535</v>
      </c>
      <c r="B218" t="s">
        <v>113</v>
      </c>
      <c r="C218" t="s">
        <v>536</v>
      </c>
      <c r="D218">
        <v>30</v>
      </c>
      <c r="E218" s="22">
        <v>10.43</v>
      </c>
      <c r="F218" s="22">
        <v>9.33</v>
      </c>
      <c r="G218" s="22">
        <v>10.99</v>
      </c>
      <c r="H218" s="22">
        <v>9.32</v>
      </c>
      <c r="I218" s="22">
        <v>9.41</v>
      </c>
      <c r="J218" s="22">
        <v>9.41</v>
      </c>
      <c r="K218" s="22">
        <v>9.41</v>
      </c>
      <c r="L218" s="22">
        <v>13.38</v>
      </c>
      <c r="M218">
        <v>10.86</v>
      </c>
      <c r="N218">
        <v>31.84</v>
      </c>
    </row>
    <row r="219" spans="1:14" x14ac:dyDescent="0.25">
      <c r="A219" t="s">
        <v>537</v>
      </c>
      <c r="B219" t="s">
        <v>113</v>
      </c>
      <c r="C219" t="s">
        <v>538</v>
      </c>
      <c r="D219">
        <v>50</v>
      </c>
      <c r="E219" s="22">
        <v>10.08</v>
      </c>
      <c r="F219" s="22">
        <v>8.6300000000000008</v>
      </c>
      <c r="G219" s="22">
        <v>10.81</v>
      </c>
      <c r="H219" s="22">
        <v>8.6</v>
      </c>
      <c r="I219" s="22">
        <v>8.8000000000000007</v>
      </c>
      <c r="J219" s="22">
        <v>9.35</v>
      </c>
      <c r="K219" s="22">
        <v>10.57</v>
      </c>
      <c r="L219" s="22">
        <v>11.3</v>
      </c>
      <c r="M219">
        <v>8.5500000000000007</v>
      </c>
      <c r="N219">
        <v>24.9</v>
      </c>
    </row>
    <row r="220" spans="1:14" x14ac:dyDescent="0.25">
      <c r="A220" t="s">
        <v>539</v>
      </c>
      <c r="B220" t="s">
        <v>113</v>
      </c>
      <c r="C220" t="s">
        <v>540</v>
      </c>
      <c r="D220">
        <v>10</v>
      </c>
      <c r="E220" s="22">
        <v>20.81</v>
      </c>
      <c r="F220" s="22">
        <v>18.309999999999999</v>
      </c>
      <c r="G220" s="22">
        <v>22.06</v>
      </c>
      <c r="H220" s="22">
        <v>17.79</v>
      </c>
      <c r="I220" s="22">
        <v>19.010000000000002</v>
      </c>
      <c r="J220" s="22">
        <v>20.54</v>
      </c>
      <c r="K220" s="22">
        <v>22.72</v>
      </c>
      <c r="L220" s="22">
        <v>24.23</v>
      </c>
      <c r="M220" t="s">
        <v>115</v>
      </c>
      <c r="N220" t="s">
        <v>115</v>
      </c>
    </row>
    <row r="221" spans="1:14" x14ac:dyDescent="0.25">
      <c r="A221" t="s">
        <v>541</v>
      </c>
      <c r="B221" t="s">
        <v>113</v>
      </c>
      <c r="C221" t="s">
        <v>542</v>
      </c>
      <c r="D221">
        <v>20</v>
      </c>
      <c r="E221" s="22">
        <v>10.85</v>
      </c>
      <c r="F221" s="22">
        <v>8.7100000000000009</v>
      </c>
      <c r="G221" s="22">
        <v>11.92</v>
      </c>
      <c r="H221" s="22">
        <v>8.3699999999999992</v>
      </c>
      <c r="I221" s="22">
        <v>9.0399999999999991</v>
      </c>
      <c r="J221" s="22">
        <v>9.0399999999999991</v>
      </c>
      <c r="K221" s="22">
        <v>11.79</v>
      </c>
      <c r="L221" s="22">
        <v>15.02</v>
      </c>
      <c r="M221">
        <v>9.31</v>
      </c>
      <c r="N221">
        <v>36.82</v>
      </c>
    </row>
    <row r="222" spans="1:14" x14ac:dyDescent="0.25">
      <c r="A222" t="s">
        <v>543</v>
      </c>
      <c r="B222" t="s">
        <v>113</v>
      </c>
      <c r="C222" t="s">
        <v>544</v>
      </c>
      <c r="D222">
        <v>10</v>
      </c>
      <c r="E222" s="22">
        <v>20.74</v>
      </c>
      <c r="F222" s="22">
        <v>17.309999999999999</v>
      </c>
      <c r="G222" s="22">
        <v>22.45</v>
      </c>
      <c r="H222" s="22">
        <v>17.739999999999998</v>
      </c>
      <c r="I222" s="22">
        <v>18.27</v>
      </c>
      <c r="J222" s="22">
        <v>19.05</v>
      </c>
      <c r="K222" s="22">
        <v>22.88</v>
      </c>
      <c r="L222" s="22">
        <v>28.9</v>
      </c>
      <c r="M222">
        <v>6.56</v>
      </c>
      <c r="N222">
        <v>29.65</v>
      </c>
    </row>
    <row r="223" spans="1:14" x14ac:dyDescent="0.25">
      <c r="A223" t="s">
        <v>545</v>
      </c>
      <c r="B223" t="s">
        <v>113</v>
      </c>
      <c r="C223" t="s">
        <v>546</v>
      </c>
      <c r="D223">
        <v>70</v>
      </c>
      <c r="E223" s="22">
        <v>16.32</v>
      </c>
      <c r="F223" s="22">
        <v>9.68</v>
      </c>
      <c r="G223" s="22">
        <v>19.649999999999999</v>
      </c>
      <c r="H223" s="22">
        <v>8.2899999999999991</v>
      </c>
      <c r="I223" s="22">
        <v>10.7</v>
      </c>
      <c r="J223" s="22">
        <v>13.53</v>
      </c>
      <c r="K223" s="22">
        <v>17.84</v>
      </c>
      <c r="L223" s="22">
        <v>27.93</v>
      </c>
      <c r="M223">
        <v>6.01</v>
      </c>
      <c r="N223">
        <v>12.6</v>
      </c>
    </row>
    <row r="224" spans="1:14" x14ac:dyDescent="0.25">
      <c r="A224" t="s">
        <v>547</v>
      </c>
      <c r="B224" t="s">
        <v>113</v>
      </c>
      <c r="C224" t="s">
        <v>548</v>
      </c>
      <c r="D224">
        <v>830</v>
      </c>
      <c r="E224" s="22">
        <v>15.16</v>
      </c>
      <c r="F224" s="22">
        <v>10.38</v>
      </c>
      <c r="G224" s="22">
        <v>17.55</v>
      </c>
      <c r="H224" s="22">
        <v>9.99</v>
      </c>
      <c r="I224" s="22">
        <v>11.05</v>
      </c>
      <c r="J224" s="22">
        <v>13.72</v>
      </c>
      <c r="K224" s="22">
        <v>18.059999999999999</v>
      </c>
      <c r="L224" s="22">
        <v>22.79</v>
      </c>
      <c r="M224">
        <v>1.1599999999999999</v>
      </c>
      <c r="N224">
        <v>5.14</v>
      </c>
    </row>
    <row r="225" spans="1:14" x14ac:dyDescent="0.25">
      <c r="A225" t="s">
        <v>549</v>
      </c>
      <c r="B225" t="s">
        <v>113</v>
      </c>
      <c r="C225" t="s">
        <v>550</v>
      </c>
      <c r="D225">
        <v>290</v>
      </c>
      <c r="E225" s="22">
        <v>10.82</v>
      </c>
      <c r="F225" s="22">
        <v>8.69</v>
      </c>
      <c r="G225" s="22">
        <v>11.88</v>
      </c>
      <c r="H225" s="22">
        <v>8.65</v>
      </c>
      <c r="I225" s="22">
        <v>8.77</v>
      </c>
      <c r="J225" s="22">
        <v>10.28</v>
      </c>
      <c r="K225" s="22">
        <v>13.37</v>
      </c>
      <c r="L225" s="22">
        <v>13.51</v>
      </c>
      <c r="M225">
        <v>1.56</v>
      </c>
      <c r="N225">
        <v>8.25</v>
      </c>
    </row>
    <row r="226" spans="1:14" x14ac:dyDescent="0.25">
      <c r="A226" t="s">
        <v>551</v>
      </c>
      <c r="B226" t="s">
        <v>113</v>
      </c>
      <c r="C226" t="s">
        <v>552</v>
      </c>
      <c r="D226">
        <v>370</v>
      </c>
      <c r="E226" s="22">
        <v>11.54</v>
      </c>
      <c r="F226" s="22">
        <v>9.1</v>
      </c>
      <c r="G226" s="22">
        <v>12.76</v>
      </c>
      <c r="H226" s="22">
        <v>8.69</v>
      </c>
      <c r="I226" s="22">
        <v>9.1199999999999992</v>
      </c>
      <c r="J226" s="22">
        <v>11.31</v>
      </c>
      <c r="K226" s="22">
        <v>12.94</v>
      </c>
      <c r="L226" s="22">
        <v>14.65</v>
      </c>
      <c r="M226">
        <v>1.22</v>
      </c>
      <c r="N226">
        <v>9.0500000000000007</v>
      </c>
    </row>
    <row r="227" spans="1:14" x14ac:dyDescent="0.25">
      <c r="A227" t="s">
        <v>80</v>
      </c>
      <c r="B227" t="s">
        <v>113</v>
      </c>
      <c r="C227" t="s">
        <v>81</v>
      </c>
      <c r="D227">
        <v>790</v>
      </c>
      <c r="E227" s="22">
        <v>12.26</v>
      </c>
      <c r="F227" s="22">
        <v>9.69</v>
      </c>
      <c r="G227" s="22">
        <v>13.55</v>
      </c>
      <c r="H227" s="22">
        <v>8.6199999999999992</v>
      </c>
      <c r="I227" s="22">
        <v>10.89</v>
      </c>
      <c r="J227" s="22">
        <v>11.29</v>
      </c>
      <c r="K227" s="22">
        <v>13.56</v>
      </c>
      <c r="L227" s="22">
        <v>14.62</v>
      </c>
      <c r="M227">
        <v>1.1000000000000001</v>
      </c>
      <c r="N227">
        <v>6.74</v>
      </c>
    </row>
    <row r="228" spans="1:14" x14ac:dyDescent="0.25">
      <c r="A228" t="s">
        <v>553</v>
      </c>
      <c r="B228" t="s">
        <v>113</v>
      </c>
      <c r="C228" t="s">
        <v>554</v>
      </c>
      <c r="D228">
        <v>100</v>
      </c>
      <c r="E228" s="22">
        <v>10.77</v>
      </c>
      <c r="F228" s="22">
        <v>8.52</v>
      </c>
      <c r="G228" s="22">
        <v>11.89</v>
      </c>
      <c r="H228" s="22">
        <v>8.09</v>
      </c>
      <c r="I228" s="22">
        <v>8.8800000000000008</v>
      </c>
      <c r="J228" s="22">
        <v>10.8</v>
      </c>
      <c r="K228" s="22">
        <v>11.84</v>
      </c>
      <c r="L228" s="22">
        <v>14.57</v>
      </c>
      <c r="M228">
        <v>2.15</v>
      </c>
      <c r="N228">
        <v>12.6</v>
      </c>
    </row>
    <row r="229" spans="1:14" x14ac:dyDescent="0.25">
      <c r="A229" t="s">
        <v>555</v>
      </c>
      <c r="B229" t="s">
        <v>113</v>
      </c>
      <c r="C229" t="s">
        <v>556</v>
      </c>
      <c r="D229">
        <v>340</v>
      </c>
      <c r="E229" s="22">
        <v>11.19</v>
      </c>
      <c r="F229" s="22">
        <v>8.9</v>
      </c>
      <c r="G229" s="22">
        <v>12.33</v>
      </c>
      <c r="H229" s="22">
        <v>8.41</v>
      </c>
      <c r="I229" s="22">
        <v>9.1</v>
      </c>
      <c r="J229" s="22">
        <v>10.78</v>
      </c>
      <c r="K229" s="22">
        <v>13.06</v>
      </c>
      <c r="L229" s="22">
        <v>13.63</v>
      </c>
      <c r="M229">
        <v>1.0900000000000001</v>
      </c>
      <c r="N229">
        <v>7.24</v>
      </c>
    </row>
    <row r="230" spans="1:14" x14ac:dyDescent="0.25">
      <c r="A230" t="s">
        <v>557</v>
      </c>
      <c r="B230" t="s">
        <v>113</v>
      </c>
      <c r="C230" t="s">
        <v>558</v>
      </c>
      <c r="D230">
        <v>260</v>
      </c>
      <c r="E230" s="22">
        <v>11.38</v>
      </c>
      <c r="F230" s="22">
        <v>7.77</v>
      </c>
      <c r="G230" s="22">
        <v>13.18</v>
      </c>
      <c r="H230" s="22">
        <v>7.68</v>
      </c>
      <c r="I230" s="22">
        <v>7.92</v>
      </c>
      <c r="J230" s="22">
        <v>9.07</v>
      </c>
      <c r="K230" s="22">
        <v>13.36</v>
      </c>
      <c r="L230" s="22">
        <v>17.940000000000001</v>
      </c>
      <c r="M230">
        <v>2.5299999999999998</v>
      </c>
      <c r="N230">
        <v>8.94</v>
      </c>
    </row>
    <row r="231" spans="1:14" x14ac:dyDescent="0.25">
      <c r="A231" t="s">
        <v>559</v>
      </c>
      <c r="B231" t="s">
        <v>113</v>
      </c>
      <c r="C231" t="s">
        <v>560</v>
      </c>
      <c r="D231">
        <v>2580</v>
      </c>
      <c r="E231" s="22">
        <v>9.91</v>
      </c>
      <c r="F231" s="22">
        <v>8.1199999999999992</v>
      </c>
      <c r="G231" s="22">
        <v>10.8</v>
      </c>
      <c r="H231" s="22">
        <v>7.94</v>
      </c>
      <c r="I231" s="22">
        <v>8.42</v>
      </c>
      <c r="J231" s="22">
        <v>9.9600000000000009</v>
      </c>
      <c r="K231" s="22">
        <v>10.58</v>
      </c>
      <c r="L231" s="22">
        <v>12.22</v>
      </c>
      <c r="M231">
        <v>0.75</v>
      </c>
      <c r="N231">
        <v>5.47</v>
      </c>
    </row>
    <row r="232" spans="1:14" x14ac:dyDescent="0.25">
      <c r="A232" t="s">
        <v>88</v>
      </c>
      <c r="B232" t="s">
        <v>113</v>
      </c>
      <c r="C232" t="s">
        <v>89</v>
      </c>
      <c r="D232">
        <v>1120</v>
      </c>
      <c r="E232" s="22">
        <v>10.59</v>
      </c>
      <c r="F232" s="22">
        <v>7.92</v>
      </c>
      <c r="G232" s="22">
        <v>11.93</v>
      </c>
      <c r="H232" s="22">
        <v>7.86</v>
      </c>
      <c r="I232" s="22">
        <v>8.0299999999999994</v>
      </c>
      <c r="J232" s="22">
        <v>8.56</v>
      </c>
      <c r="K232" s="22">
        <v>12.32</v>
      </c>
      <c r="L232" s="22">
        <v>16.75</v>
      </c>
      <c r="M232">
        <v>1.56</v>
      </c>
      <c r="N232">
        <v>6.68</v>
      </c>
    </row>
    <row r="233" spans="1:14" x14ac:dyDescent="0.25">
      <c r="A233" t="s">
        <v>561</v>
      </c>
      <c r="B233" t="s">
        <v>113</v>
      </c>
      <c r="C233" t="s">
        <v>562</v>
      </c>
      <c r="D233">
        <v>110</v>
      </c>
      <c r="E233" s="22">
        <v>10.210000000000001</v>
      </c>
      <c r="F233" s="22">
        <v>8.6300000000000008</v>
      </c>
      <c r="G233" s="22">
        <v>11</v>
      </c>
      <c r="H233" s="22">
        <v>8.58</v>
      </c>
      <c r="I233" s="22">
        <v>8.8000000000000007</v>
      </c>
      <c r="J233" s="22">
        <v>9.39</v>
      </c>
      <c r="K233" s="22">
        <v>11.26</v>
      </c>
      <c r="L233" s="22">
        <v>12.46</v>
      </c>
      <c r="M233">
        <v>2.27</v>
      </c>
      <c r="N233">
        <v>16.43</v>
      </c>
    </row>
    <row r="234" spans="1:14" x14ac:dyDescent="0.25">
      <c r="A234" t="s">
        <v>563</v>
      </c>
      <c r="B234" t="s">
        <v>113</v>
      </c>
      <c r="C234" t="s">
        <v>564</v>
      </c>
      <c r="D234">
        <v>170</v>
      </c>
      <c r="E234" s="22">
        <v>9.6999999999999993</v>
      </c>
      <c r="F234" s="22">
        <v>7.86</v>
      </c>
      <c r="G234" s="22">
        <v>10.62</v>
      </c>
      <c r="H234" s="22">
        <v>7.66</v>
      </c>
      <c r="I234" s="22">
        <v>8.11</v>
      </c>
      <c r="J234" s="22">
        <v>9.06</v>
      </c>
      <c r="K234" s="22">
        <v>10.48</v>
      </c>
      <c r="L234" s="22">
        <v>12.88</v>
      </c>
      <c r="M234">
        <v>1.81</v>
      </c>
      <c r="N234">
        <v>10.1</v>
      </c>
    </row>
    <row r="235" spans="1:14" x14ac:dyDescent="0.25">
      <c r="A235" t="s">
        <v>565</v>
      </c>
      <c r="B235" t="s">
        <v>113</v>
      </c>
      <c r="C235" t="s">
        <v>566</v>
      </c>
      <c r="D235">
        <v>210</v>
      </c>
      <c r="E235" s="22">
        <v>10</v>
      </c>
      <c r="F235" s="22">
        <v>7.93</v>
      </c>
      <c r="G235" s="22">
        <v>11.03</v>
      </c>
      <c r="H235" s="22">
        <v>7.58</v>
      </c>
      <c r="I235" s="22">
        <v>8.34</v>
      </c>
      <c r="J235" s="22">
        <v>9.75</v>
      </c>
      <c r="K235" s="22">
        <v>10.86</v>
      </c>
      <c r="L235" s="22">
        <v>13.07</v>
      </c>
      <c r="M235">
        <v>1.38</v>
      </c>
      <c r="N235">
        <v>8.16</v>
      </c>
    </row>
    <row r="236" spans="1:14" x14ac:dyDescent="0.25">
      <c r="A236" t="s">
        <v>567</v>
      </c>
      <c r="B236" t="s">
        <v>113</v>
      </c>
      <c r="C236" t="s">
        <v>568</v>
      </c>
      <c r="D236">
        <v>200</v>
      </c>
      <c r="E236" s="22">
        <v>10</v>
      </c>
      <c r="F236" s="22">
        <v>8.16</v>
      </c>
      <c r="G236" s="22">
        <v>10.92</v>
      </c>
      <c r="H236" s="22">
        <v>8.09</v>
      </c>
      <c r="I236" s="22">
        <v>8.34</v>
      </c>
      <c r="J236" s="22">
        <v>10.16</v>
      </c>
      <c r="K236" s="22">
        <v>10.81</v>
      </c>
      <c r="L236" s="22">
        <v>12.33</v>
      </c>
      <c r="M236">
        <v>1.31</v>
      </c>
      <c r="N236">
        <v>10.66</v>
      </c>
    </row>
    <row r="237" spans="1:14" x14ac:dyDescent="0.25">
      <c r="A237" t="s">
        <v>569</v>
      </c>
      <c r="B237" t="s">
        <v>113</v>
      </c>
      <c r="C237" t="s">
        <v>570</v>
      </c>
      <c r="D237">
        <v>100</v>
      </c>
      <c r="E237" s="22">
        <v>16.93</v>
      </c>
      <c r="F237" s="22">
        <v>11.73</v>
      </c>
      <c r="G237" s="22">
        <v>19.53</v>
      </c>
      <c r="H237" s="22">
        <v>11.3</v>
      </c>
      <c r="I237" s="22">
        <v>12.84</v>
      </c>
      <c r="J237" s="22">
        <v>17.52</v>
      </c>
      <c r="K237" s="22">
        <v>18.940000000000001</v>
      </c>
      <c r="L237" s="22">
        <v>23.23</v>
      </c>
      <c r="M237">
        <v>2.44</v>
      </c>
      <c r="N237">
        <v>10.31</v>
      </c>
    </row>
    <row r="238" spans="1:14" x14ac:dyDescent="0.25">
      <c r="A238" t="s">
        <v>571</v>
      </c>
      <c r="B238" t="s">
        <v>113</v>
      </c>
      <c r="C238" t="s">
        <v>572</v>
      </c>
      <c r="D238">
        <v>50</v>
      </c>
      <c r="E238" s="22">
        <v>21.66</v>
      </c>
      <c r="F238" s="22">
        <v>15.12</v>
      </c>
      <c r="G238" s="22">
        <v>24.93</v>
      </c>
      <c r="H238" s="22">
        <v>13.34</v>
      </c>
      <c r="I238" s="22">
        <v>17.62</v>
      </c>
      <c r="J238" s="22">
        <v>18.850000000000001</v>
      </c>
      <c r="K238" s="22">
        <v>24.1</v>
      </c>
      <c r="L238" s="22">
        <v>33.729999999999997</v>
      </c>
      <c r="M238">
        <v>3.8</v>
      </c>
      <c r="N238">
        <v>16</v>
      </c>
    </row>
    <row r="239" spans="1:14" x14ac:dyDescent="0.25">
      <c r="A239" t="s">
        <v>92</v>
      </c>
      <c r="B239" t="s">
        <v>113</v>
      </c>
      <c r="C239" t="s">
        <v>93</v>
      </c>
      <c r="D239">
        <v>1230</v>
      </c>
      <c r="E239" s="22">
        <v>12.16</v>
      </c>
      <c r="F239" s="22">
        <v>9.49</v>
      </c>
      <c r="G239" s="22">
        <v>13.49</v>
      </c>
      <c r="H239" s="22">
        <v>8.5399999999999991</v>
      </c>
      <c r="I239" s="22">
        <v>10.39</v>
      </c>
      <c r="J239" s="22">
        <v>11.26</v>
      </c>
      <c r="K239" s="22">
        <v>13.63</v>
      </c>
      <c r="L239" s="22">
        <v>14.8</v>
      </c>
      <c r="M239">
        <v>1.1200000000000001</v>
      </c>
      <c r="N239">
        <v>5.26</v>
      </c>
    </row>
    <row r="240" spans="1:14" x14ac:dyDescent="0.25">
      <c r="A240" t="s">
        <v>573</v>
      </c>
      <c r="B240" t="s">
        <v>113</v>
      </c>
      <c r="C240" t="s">
        <v>574</v>
      </c>
      <c r="D240">
        <v>620</v>
      </c>
      <c r="E240" s="22">
        <v>11.55</v>
      </c>
      <c r="F240" s="22">
        <v>9.06</v>
      </c>
      <c r="G240" s="22">
        <v>12.79</v>
      </c>
      <c r="H240" s="22">
        <v>8.34</v>
      </c>
      <c r="I240" s="22">
        <v>10.199999999999999</v>
      </c>
      <c r="J240" s="22">
        <v>10.75</v>
      </c>
      <c r="K240" s="22">
        <v>13.6</v>
      </c>
      <c r="L240" s="22">
        <v>14.79</v>
      </c>
      <c r="M240">
        <v>1.29</v>
      </c>
      <c r="N240">
        <v>6.64</v>
      </c>
    </row>
    <row r="241" spans="1:14" x14ac:dyDescent="0.25">
      <c r="A241" t="s">
        <v>575</v>
      </c>
      <c r="B241" t="s">
        <v>113</v>
      </c>
      <c r="C241" t="s">
        <v>576</v>
      </c>
      <c r="D241">
        <v>50</v>
      </c>
      <c r="E241" s="22">
        <v>16.95</v>
      </c>
      <c r="F241" s="22">
        <v>11.54</v>
      </c>
      <c r="G241" s="22">
        <v>19.649999999999999</v>
      </c>
      <c r="H241" s="22">
        <v>12.02</v>
      </c>
      <c r="I241" s="22">
        <v>12.02</v>
      </c>
      <c r="J241" s="22">
        <v>14.29</v>
      </c>
      <c r="K241" s="22">
        <v>21.18</v>
      </c>
      <c r="L241" s="22">
        <v>29.09</v>
      </c>
      <c r="M241">
        <v>6.02</v>
      </c>
      <c r="N241">
        <v>27.52</v>
      </c>
    </row>
    <row r="242" spans="1:14" x14ac:dyDescent="0.25">
      <c r="A242" t="s">
        <v>577</v>
      </c>
      <c r="B242" t="s">
        <v>113</v>
      </c>
      <c r="C242" t="s">
        <v>578</v>
      </c>
      <c r="D242">
        <v>400</v>
      </c>
      <c r="E242" s="22">
        <v>14.04</v>
      </c>
      <c r="F242" s="22">
        <v>10.74</v>
      </c>
      <c r="G242" s="22">
        <v>15.68</v>
      </c>
      <c r="H242" s="22">
        <v>10.74</v>
      </c>
      <c r="I242" s="22">
        <v>11.62</v>
      </c>
      <c r="J242" s="22">
        <v>13.79</v>
      </c>
      <c r="K242" s="22">
        <v>14.79</v>
      </c>
      <c r="L242" s="22">
        <v>17.98</v>
      </c>
      <c r="M242">
        <v>1.53</v>
      </c>
      <c r="N242">
        <v>8.98</v>
      </c>
    </row>
    <row r="243" spans="1:14" x14ac:dyDescent="0.25">
      <c r="A243" t="s">
        <v>579</v>
      </c>
      <c r="B243" t="s">
        <v>113</v>
      </c>
      <c r="C243" t="s">
        <v>580</v>
      </c>
      <c r="D243">
        <v>30</v>
      </c>
      <c r="E243" s="22">
        <v>21.88</v>
      </c>
      <c r="F243" s="22">
        <v>12.22</v>
      </c>
      <c r="G243" s="22">
        <v>26.71</v>
      </c>
      <c r="H243" s="22">
        <v>11.06</v>
      </c>
      <c r="I243" s="22">
        <v>13.33</v>
      </c>
      <c r="J243" s="22">
        <v>15.84</v>
      </c>
      <c r="K243" s="22">
        <v>23.02</v>
      </c>
      <c r="L243" s="22">
        <v>29.41</v>
      </c>
      <c r="M243">
        <v>14.02</v>
      </c>
      <c r="N243">
        <v>18.86</v>
      </c>
    </row>
    <row r="244" spans="1:14" x14ac:dyDescent="0.25">
      <c r="A244" t="s">
        <v>581</v>
      </c>
      <c r="B244" t="s">
        <v>113</v>
      </c>
      <c r="C244" t="s">
        <v>582</v>
      </c>
      <c r="D244">
        <v>40</v>
      </c>
      <c r="E244" s="22">
        <v>17.05</v>
      </c>
      <c r="F244" s="22">
        <v>11.84</v>
      </c>
      <c r="G244" s="22">
        <v>19.649999999999999</v>
      </c>
      <c r="H244" s="22">
        <v>11.56</v>
      </c>
      <c r="I244" s="22">
        <v>12.92</v>
      </c>
      <c r="J244" s="22">
        <v>16.27</v>
      </c>
      <c r="K244" s="22">
        <v>19.07</v>
      </c>
      <c r="L244" s="22">
        <v>22.77</v>
      </c>
      <c r="M244">
        <v>3.61</v>
      </c>
      <c r="N244">
        <v>15.42</v>
      </c>
    </row>
    <row r="245" spans="1:14" x14ac:dyDescent="0.25">
      <c r="A245" t="s">
        <v>583</v>
      </c>
      <c r="B245" t="s">
        <v>113</v>
      </c>
      <c r="C245" t="s">
        <v>584</v>
      </c>
      <c r="D245">
        <v>90</v>
      </c>
      <c r="E245" s="22">
        <v>11.97</v>
      </c>
      <c r="F245" s="22">
        <v>9.02</v>
      </c>
      <c r="G245" s="22">
        <v>13.45</v>
      </c>
      <c r="H245" s="22">
        <v>8.1199999999999992</v>
      </c>
      <c r="I245" s="22">
        <v>10.28</v>
      </c>
      <c r="J245" s="22">
        <v>11.38</v>
      </c>
      <c r="K245" s="22">
        <v>13.63</v>
      </c>
      <c r="L245" s="22">
        <v>16.36</v>
      </c>
      <c r="M245">
        <v>2.8</v>
      </c>
      <c r="N245">
        <v>16.649999999999999</v>
      </c>
    </row>
    <row r="246" spans="1:14" x14ac:dyDescent="0.25">
      <c r="A246" t="s">
        <v>585</v>
      </c>
      <c r="B246" t="s">
        <v>113</v>
      </c>
      <c r="C246" t="s">
        <v>586</v>
      </c>
      <c r="D246">
        <v>40</v>
      </c>
      <c r="E246" s="22">
        <v>13.66</v>
      </c>
      <c r="F246" s="22">
        <v>8.0399999999999991</v>
      </c>
      <c r="G246" s="22">
        <v>16.47</v>
      </c>
      <c r="H246" s="22">
        <v>7.96</v>
      </c>
      <c r="I246" s="22">
        <v>7.96</v>
      </c>
      <c r="J246" s="22">
        <v>8.77</v>
      </c>
      <c r="K246" s="22">
        <v>12.87</v>
      </c>
      <c r="L246" s="22">
        <v>33.17</v>
      </c>
      <c r="M246">
        <v>12.95</v>
      </c>
      <c r="N246">
        <v>29.76</v>
      </c>
    </row>
    <row r="247" spans="1:14" x14ac:dyDescent="0.25">
      <c r="A247" t="s">
        <v>587</v>
      </c>
      <c r="B247" t="s">
        <v>113</v>
      </c>
      <c r="C247" t="s">
        <v>588</v>
      </c>
      <c r="D247">
        <v>90</v>
      </c>
      <c r="E247" s="22">
        <v>10.45</v>
      </c>
      <c r="F247" s="22">
        <v>8.39</v>
      </c>
      <c r="G247" s="22">
        <v>11.48</v>
      </c>
      <c r="H247" s="22">
        <v>8.43</v>
      </c>
      <c r="I247" s="22">
        <v>8.5500000000000007</v>
      </c>
      <c r="J247" s="22">
        <v>9.83</v>
      </c>
      <c r="K247" s="22">
        <v>10.79</v>
      </c>
      <c r="L247" s="22">
        <v>13.85</v>
      </c>
      <c r="M247">
        <v>4.1100000000000003</v>
      </c>
      <c r="N247">
        <v>18.55</v>
      </c>
    </row>
    <row r="248" spans="1:14" x14ac:dyDescent="0.25">
      <c r="A248" t="s">
        <v>589</v>
      </c>
      <c r="B248" t="s">
        <v>113</v>
      </c>
      <c r="C248" t="s">
        <v>590</v>
      </c>
      <c r="D248">
        <v>70</v>
      </c>
      <c r="E248" s="22">
        <v>11.43</v>
      </c>
      <c r="F248" s="22">
        <v>8.7899999999999991</v>
      </c>
      <c r="G248" s="22">
        <v>12.75</v>
      </c>
      <c r="H248" s="22">
        <v>8.59</v>
      </c>
      <c r="I248" s="22">
        <v>8.98</v>
      </c>
      <c r="J248" s="22">
        <v>10.77</v>
      </c>
      <c r="K248" s="22">
        <v>13.4</v>
      </c>
      <c r="L248" s="22">
        <v>13.98</v>
      </c>
      <c r="M248">
        <v>3.2</v>
      </c>
      <c r="N248">
        <v>22.87</v>
      </c>
    </row>
    <row r="249" spans="1:14" x14ac:dyDescent="0.25">
      <c r="A249" t="s">
        <v>591</v>
      </c>
      <c r="B249" t="s">
        <v>113</v>
      </c>
      <c r="C249" t="s">
        <v>592</v>
      </c>
      <c r="D249">
        <v>20</v>
      </c>
      <c r="E249" s="22">
        <v>24.27</v>
      </c>
      <c r="F249" s="22">
        <v>16.72</v>
      </c>
      <c r="G249" s="22">
        <v>28.05</v>
      </c>
      <c r="H249" s="22">
        <v>14.48</v>
      </c>
      <c r="I249" s="22">
        <v>18.45</v>
      </c>
      <c r="J249" s="22">
        <v>23.4</v>
      </c>
      <c r="K249" s="22">
        <v>29.76</v>
      </c>
      <c r="L249" s="22">
        <v>30.41</v>
      </c>
      <c r="M249">
        <v>3.79</v>
      </c>
      <c r="N249">
        <v>24.14</v>
      </c>
    </row>
    <row r="250" spans="1:14" x14ac:dyDescent="0.25">
      <c r="A250" t="s">
        <v>593</v>
      </c>
      <c r="B250" t="s">
        <v>113</v>
      </c>
      <c r="C250" t="s">
        <v>594</v>
      </c>
      <c r="D250">
        <v>20</v>
      </c>
      <c r="E250" s="22">
        <v>13.02</v>
      </c>
      <c r="F250" s="22">
        <v>10.06</v>
      </c>
      <c r="G250" s="22">
        <v>14.51</v>
      </c>
      <c r="H250" s="22">
        <v>10.24</v>
      </c>
      <c r="I250" s="22">
        <v>10.24</v>
      </c>
      <c r="J250" s="22">
        <v>11.8</v>
      </c>
      <c r="K250" s="22">
        <v>11.95</v>
      </c>
      <c r="L250" s="22">
        <v>17.88</v>
      </c>
      <c r="M250">
        <v>11.84</v>
      </c>
      <c r="N250">
        <v>32.549999999999997</v>
      </c>
    </row>
    <row r="251" spans="1:14" x14ac:dyDescent="0.25">
      <c r="A251" t="s">
        <v>595</v>
      </c>
      <c r="B251" t="s">
        <v>113</v>
      </c>
      <c r="C251" t="s">
        <v>596</v>
      </c>
      <c r="D251">
        <v>140</v>
      </c>
      <c r="E251" s="22">
        <v>14.64</v>
      </c>
      <c r="F251" s="22">
        <v>9.27</v>
      </c>
      <c r="G251" s="22">
        <v>17.32</v>
      </c>
      <c r="H251" s="22">
        <v>8.3800000000000008</v>
      </c>
      <c r="I251" s="22">
        <v>10.19</v>
      </c>
      <c r="J251" s="22">
        <v>13.05</v>
      </c>
      <c r="K251" s="22">
        <v>17.64</v>
      </c>
      <c r="L251" s="22">
        <v>22.51</v>
      </c>
      <c r="M251">
        <v>4.22</v>
      </c>
      <c r="N251">
        <v>15.24</v>
      </c>
    </row>
    <row r="252" spans="1:14" x14ac:dyDescent="0.25">
      <c r="A252" t="s">
        <v>597</v>
      </c>
      <c r="B252" t="s">
        <v>113</v>
      </c>
      <c r="C252" t="s">
        <v>598</v>
      </c>
      <c r="D252">
        <v>20</v>
      </c>
      <c r="E252" s="22">
        <v>16.100000000000001</v>
      </c>
      <c r="F252" s="22">
        <v>10.66</v>
      </c>
      <c r="G252" s="22">
        <v>18.809999999999999</v>
      </c>
      <c r="H252" s="22">
        <v>8.4600000000000009</v>
      </c>
      <c r="I252" s="22">
        <v>12.03</v>
      </c>
      <c r="J252" s="22">
        <v>13.38</v>
      </c>
      <c r="K252" s="22">
        <v>15.93</v>
      </c>
      <c r="L252" s="22">
        <v>20.83</v>
      </c>
      <c r="M252">
        <v>12.56</v>
      </c>
      <c r="N252">
        <v>21.75</v>
      </c>
    </row>
    <row r="253" spans="1:14" x14ac:dyDescent="0.25">
      <c r="A253" t="s">
        <v>599</v>
      </c>
      <c r="B253" t="s">
        <v>113</v>
      </c>
      <c r="C253" t="s">
        <v>600</v>
      </c>
      <c r="D253">
        <v>320</v>
      </c>
      <c r="E253" s="22">
        <v>9.9</v>
      </c>
      <c r="F253" s="22">
        <v>8.1</v>
      </c>
      <c r="G253" s="22">
        <v>10.8</v>
      </c>
      <c r="H253" s="22">
        <v>8</v>
      </c>
      <c r="I253" s="22">
        <v>8.3800000000000008</v>
      </c>
      <c r="J253" s="22">
        <v>9.9</v>
      </c>
      <c r="K253" s="22">
        <v>10.95</v>
      </c>
      <c r="L253" s="22">
        <v>12.59</v>
      </c>
      <c r="M253">
        <v>1.72</v>
      </c>
      <c r="N253">
        <v>12.4</v>
      </c>
    </row>
    <row r="254" spans="1:14" x14ac:dyDescent="0.25">
      <c r="A254" t="s">
        <v>601</v>
      </c>
      <c r="B254" t="s">
        <v>113</v>
      </c>
      <c r="C254" t="s">
        <v>602</v>
      </c>
      <c r="D254">
        <v>110</v>
      </c>
      <c r="E254" s="22">
        <v>15.66</v>
      </c>
      <c r="F254" s="22">
        <v>9.1</v>
      </c>
      <c r="G254" s="22">
        <v>18.93</v>
      </c>
      <c r="H254" s="22">
        <v>8.1999999999999993</v>
      </c>
      <c r="I254" s="22">
        <v>10.53</v>
      </c>
      <c r="J254" s="22">
        <v>14.28</v>
      </c>
      <c r="K254" s="22">
        <v>20.7</v>
      </c>
      <c r="L254" s="22">
        <v>23.03</v>
      </c>
      <c r="M254">
        <v>4.4000000000000004</v>
      </c>
      <c r="N254">
        <v>18.88</v>
      </c>
    </row>
    <row r="255" spans="1:14" x14ac:dyDescent="0.25">
      <c r="A255" t="s">
        <v>603</v>
      </c>
      <c r="B255" t="s">
        <v>113</v>
      </c>
      <c r="C255" t="s">
        <v>604</v>
      </c>
      <c r="D255">
        <v>190</v>
      </c>
      <c r="E255" s="22">
        <v>11.48</v>
      </c>
      <c r="F255" s="22">
        <v>8.66</v>
      </c>
      <c r="G255" s="22">
        <v>12.89</v>
      </c>
      <c r="H255" s="22">
        <v>8.16</v>
      </c>
      <c r="I255" s="22">
        <v>9.24</v>
      </c>
      <c r="J255" s="22">
        <v>10.43</v>
      </c>
      <c r="K255" s="22">
        <v>13.49</v>
      </c>
      <c r="L255" s="22">
        <v>16.7</v>
      </c>
      <c r="M255">
        <v>2.37</v>
      </c>
      <c r="N255">
        <v>12.7</v>
      </c>
    </row>
    <row r="256" spans="1:14" x14ac:dyDescent="0.25">
      <c r="A256" t="s">
        <v>605</v>
      </c>
      <c r="B256" t="s">
        <v>113</v>
      </c>
      <c r="C256" t="s">
        <v>606</v>
      </c>
      <c r="D256">
        <v>830</v>
      </c>
      <c r="E256" s="22">
        <v>20.350000000000001</v>
      </c>
      <c r="F256" s="22">
        <v>12.37</v>
      </c>
      <c r="G256" s="22">
        <v>24.34</v>
      </c>
      <c r="H256" s="22">
        <v>11.19</v>
      </c>
      <c r="I256" s="22">
        <v>13.97</v>
      </c>
      <c r="J256" s="22">
        <v>17.95</v>
      </c>
      <c r="K256" s="22">
        <v>22.79</v>
      </c>
      <c r="L256" s="22">
        <v>29.23</v>
      </c>
      <c r="M256">
        <v>1.54</v>
      </c>
      <c r="N256">
        <v>5.01</v>
      </c>
    </row>
    <row r="257" spans="1:14" x14ac:dyDescent="0.25">
      <c r="A257" t="s">
        <v>607</v>
      </c>
      <c r="B257" t="s">
        <v>113</v>
      </c>
      <c r="C257" t="s">
        <v>608</v>
      </c>
      <c r="D257">
        <v>90</v>
      </c>
      <c r="E257" s="22">
        <v>33.49</v>
      </c>
      <c r="F257" s="22">
        <v>19.72</v>
      </c>
      <c r="G257" s="22">
        <v>40.369999999999997</v>
      </c>
      <c r="H257" s="22">
        <v>17.079999999999998</v>
      </c>
      <c r="I257" s="22">
        <v>23.64</v>
      </c>
      <c r="J257" s="22">
        <v>31.17</v>
      </c>
      <c r="K257" s="22">
        <v>38.840000000000003</v>
      </c>
      <c r="L257" s="22">
        <v>48.26</v>
      </c>
      <c r="M257">
        <v>3.69</v>
      </c>
      <c r="N257">
        <v>11.86</v>
      </c>
    </row>
    <row r="258" spans="1:14" x14ac:dyDescent="0.25">
      <c r="A258" t="s">
        <v>609</v>
      </c>
      <c r="B258" t="s">
        <v>113</v>
      </c>
      <c r="C258" t="s">
        <v>610</v>
      </c>
      <c r="D258">
        <v>2300</v>
      </c>
      <c r="E258" s="22">
        <v>10.58</v>
      </c>
      <c r="F258" s="22">
        <v>8.31</v>
      </c>
      <c r="G258" s="22">
        <v>11.72</v>
      </c>
      <c r="H258" s="22">
        <v>8.1300000000000008</v>
      </c>
      <c r="I258" s="22">
        <v>8.6</v>
      </c>
      <c r="J258" s="22">
        <v>10.48</v>
      </c>
      <c r="K258" s="22">
        <v>11.3</v>
      </c>
      <c r="L258" s="22">
        <v>13.63</v>
      </c>
      <c r="M258">
        <v>0.67</v>
      </c>
      <c r="N258">
        <v>4.12</v>
      </c>
    </row>
    <row r="259" spans="1:14" x14ac:dyDescent="0.25">
      <c r="A259" t="s">
        <v>611</v>
      </c>
      <c r="B259" t="s">
        <v>113</v>
      </c>
      <c r="C259" t="s">
        <v>612</v>
      </c>
      <c r="D259">
        <v>220</v>
      </c>
      <c r="E259" s="22">
        <v>15.12</v>
      </c>
      <c r="F259" s="22">
        <v>9.91</v>
      </c>
      <c r="G259" s="22">
        <v>17.73</v>
      </c>
      <c r="H259" s="22">
        <v>8.99</v>
      </c>
      <c r="I259" s="22">
        <v>10.8</v>
      </c>
      <c r="J259" s="22">
        <v>13.86</v>
      </c>
      <c r="K259" s="22">
        <v>17.59</v>
      </c>
      <c r="L259" s="22">
        <v>22.17</v>
      </c>
      <c r="M259">
        <v>2.3199999999999998</v>
      </c>
      <c r="N259">
        <v>8.57</v>
      </c>
    </row>
    <row r="260" spans="1:14" x14ac:dyDescent="0.25">
      <c r="A260" t="s">
        <v>613</v>
      </c>
      <c r="B260" t="s">
        <v>113</v>
      </c>
      <c r="C260" t="s">
        <v>614</v>
      </c>
      <c r="D260">
        <v>190</v>
      </c>
      <c r="E260" s="22">
        <v>15.28</v>
      </c>
      <c r="F260" s="22">
        <v>10.06</v>
      </c>
      <c r="G260" s="22">
        <v>17.89</v>
      </c>
      <c r="H260" s="22">
        <v>8.99</v>
      </c>
      <c r="I260" s="22">
        <v>11</v>
      </c>
      <c r="J260" s="22">
        <v>13.98</v>
      </c>
      <c r="K260" s="22">
        <v>18.05</v>
      </c>
      <c r="L260" s="22">
        <v>22.84</v>
      </c>
      <c r="M260">
        <v>2.25</v>
      </c>
      <c r="N260">
        <v>10.050000000000001</v>
      </c>
    </row>
    <row r="261" spans="1:14" x14ac:dyDescent="0.25">
      <c r="A261" t="s">
        <v>84</v>
      </c>
      <c r="B261" t="s">
        <v>113</v>
      </c>
      <c r="C261" t="s">
        <v>85</v>
      </c>
      <c r="D261">
        <v>2270</v>
      </c>
      <c r="E261" s="22">
        <v>13.48</v>
      </c>
      <c r="F261" s="22">
        <v>9.2100000000000009</v>
      </c>
      <c r="G261" s="22">
        <v>15.61</v>
      </c>
      <c r="H261" s="22">
        <v>8.43</v>
      </c>
      <c r="I261" s="22">
        <v>10.17</v>
      </c>
      <c r="J261" s="22">
        <v>11.47</v>
      </c>
      <c r="K261" s="22">
        <v>14.12</v>
      </c>
      <c r="L261" s="22">
        <v>17.75</v>
      </c>
      <c r="M261">
        <v>1.53</v>
      </c>
      <c r="N261">
        <v>4.42</v>
      </c>
    </row>
    <row r="262" spans="1:14" x14ac:dyDescent="0.25">
      <c r="A262" t="s">
        <v>615</v>
      </c>
      <c r="B262" t="s">
        <v>113</v>
      </c>
      <c r="C262" t="s">
        <v>616</v>
      </c>
      <c r="D262">
        <v>40</v>
      </c>
      <c r="E262" s="22">
        <v>20.74</v>
      </c>
      <c r="F262" s="22">
        <v>10.72</v>
      </c>
      <c r="G262" s="22">
        <v>25.76</v>
      </c>
      <c r="H262" s="22">
        <v>8.9</v>
      </c>
      <c r="I262" s="22">
        <v>13.37</v>
      </c>
      <c r="J262" s="22">
        <v>18.03</v>
      </c>
      <c r="K262" s="22">
        <v>23.71</v>
      </c>
      <c r="L262" s="22">
        <v>28.31</v>
      </c>
      <c r="M262">
        <v>9.09</v>
      </c>
      <c r="N262">
        <v>19.22</v>
      </c>
    </row>
    <row r="263" spans="1:14" x14ac:dyDescent="0.25">
      <c r="A263" t="s">
        <v>617</v>
      </c>
      <c r="B263" t="s">
        <v>113</v>
      </c>
      <c r="C263" t="s">
        <v>618</v>
      </c>
      <c r="D263">
        <v>130</v>
      </c>
      <c r="E263" s="22">
        <v>21.36</v>
      </c>
      <c r="F263" s="22">
        <v>12.69</v>
      </c>
      <c r="G263" s="22">
        <v>25.69</v>
      </c>
      <c r="H263" s="22">
        <v>12.53</v>
      </c>
      <c r="I263" s="22">
        <v>13.55</v>
      </c>
      <c r="J263" s="22">
        <v>18.190000000000001</v>
      </c>
      <c r="K263" s="22">
        <v>22.92</v>
      </c>
      <c r="L263" s="22">
        <v>34.909999999999997</v>
      </c>
      <c r="M263">
        <v>4.75</v>
      </c>
      <c r="N263">
        <v>12.31</v>
      </c>
    </row>
    <row r="264" spans="1:14" x14ac:dyDescent="0.25">
      <c r="A264" t="s">
        <v>619</v>
      </c>
      <c r="B264" t="s">
        <v>113</v>
      </c>
      <c r="C264" t="s">
        <v>620</v>
      </c>
      <c r="D264">
        <v>190</v>
      </c>
      <c r="E264" s="22">
        <v>35.08</v>
      </c>
      <c r="F264" s="22">
        <v>17.510000000000002</v>
      </c>
      <c r="G264" s="22">
        <v>43.87</v>
      </c>
      <c r="H264" s="22">
        <v>17.25</v>
      </c>
      <c r="I264" s="22">
        <v>18.809999999999999</v>
      </c>
      <c r="J264" s="22">
        <v>24.17</v>
      </c>
      <c r="K264" s="22">
        <v>40.83</v>
      </c>
      <c r="L264" s="22">
        <v>66.58</v>
      </c>
      <c r="M264">
        <v>4.1500000000000004</v>
      </c>
      <c r="N264">
        <v>10.42</v>
      </c>
    </row>
    <row r="265" spans="1:14" x14ac:dyDescent="0.25">
      <c r="A265" t="s">
        <v>621</v>
      </c>
      <c r="B265" t="s">
        <v>113</v>
      </c>
      <c r="C265" t="s">
        <v>622</v>
      </c>
      <c r="D265">
        <v>380</v>
      </c>
      <c r="E265" s="22">
        <v>25.44</v>
      </c>
      <c r="F265" s="22">
        <v>12.66</v>
      </c>
      <c r="G265" s="22">
        <v>31.84</v>
      </c>
      <c r="H265" s="22">
        <v>10.89</v>
      </c>
      <c r="I265" s="22">
        <v>14.71</v>
      </c>
      <c r="J265" s="22">
        <v>21.95</v>
      </c>
      <c r="K265" s="22">
        <v>30.32</v>
      </c>
      <c r="L265" s="22">
        <v>46.53</v>
      </c>
      <c r="M265">
        <v>2.39</v>
      </c>
      <c r="N265">
        <v>6.52</v>
      </c>
    </row>
    <row r="266" spans="1:14" x14ac:dyDescent="0.25">
      <c r="A266" t="s">
        <v>623</v>
      </c>
      <c r="B266" t="s">
        <v>113</v>
      </c>
      <c r="C266" t="s">
        <v>624</v>
      </c>
      <c r="D266">
        <v>50</v>
      </c>
      <c r="E266" s="22">
        <v>38.92</v>
      </c>
      <c r="F266" s="22">
        <v>20.73</v>
      </c>
      <c r="G266" s="22">
        <v>48.02</v>
      </c>
      <c r="H266" s="22">
        <v>15.8</v>
      </c>
      <c r="I266" s="22">
        <v>27.15</v>
      </c>
      <c r="J266" s="22">
        <v>35.770000000000003</v>
      </c>
      <c r="K266" s="22">
        <v>49.83</v>
      </c>
      <c r="L266" s="22">
        <v>60.38</v>
      </c>
      <c r="M266">
        <v>5.8</v>
      </c>
      <c r="N266">
        <v>17.13</v>
      </c>
    </row>
    <row r="267" spans="1:14" x14ac:dyDescent="0.25">
      <c r="A267" t="s">
        <v>625</v>
      </c>
      <c r="B267" t="s">
        <v>113</v>
      </c>
      <c r="C267" t="s">
        <v>626</v>
      </c>
      <c r="D267">
        <v>430</v>
      </c>
      <c r="E267" s="22">
        <v>27.53</v>
      </c>
      <c r="F267" s="22">
        <v>15.19</v>
      </c>
      <c r="G267" s="22">
        <v>33.700000000000003</v>
      </c>
      <c r="H267" s="22">
        <v>13.84</v>
      </c>
      <c r="I267" s="22">
        <v>18.18</v>
      </c>
      <c r="J267" s="22">
        <v>23.35</v>
      </c>
      <c r="K267" s="22">
        <v>34.43</v>
      </c>
      <c r="L267" s="22">
        <v>46.67</v>
      </c>
      <c r="M267">
        <v>1.8</v>
      </c>
      <c r="N267">
        <v>6.32</v>
      </c>
    </row>
    <row r="268" spans="1:14" x14ac:dyDescent="0.25">
      <c r="A268" t="s">
        <v>627</v>
      </c>
      <c r="B268" t="s">
        <v>113</v>
      </c>
      <c r="C268" t="s">
        <v>628</v>
      </c>
      <c r="D268">
        <v>20</v>
      </c>
      <c r="E268" s="22">
        <v>12.77</v>
      </c>
      <c r="F268" s="22">
        <v>10.44</v>
      </c>
      <c r="G268" s="22">
        <v>13.93</v>
      </c>
      <c r="H268" s="22">
        <v>8.61</v>
      </c>
      <c r="I268" s="22">
        <v>11.3</v>
      </c>
      <c r="J268" s="22">
        <v>11.71</v>
      </c>
      <c r="K268" s="22">
        <v>14.62</v>
      </c>
      <c r="L268" s="22">
        <v>17.899999999999999</v>
      </c>
      <c r="M268">
        <v>7.42</v>
      </c>
      <c r="N268">
        <v>27.53</v>
      </c>
    </row>
    <row r="269" spans="1:14" x14ac:dyDescent="0.25">
      <c r="A269" t="s">
        <v>629</v>
      </c>
      <c r="B269" t="s">
        <v>113</v>
      </c>
      <c r="C269" t="s">
        <v>630</v>
      </c>
      <c r="D269">
        <v>50</v>
      </c>
      <c r="E269" s="22">
        <v>24.19</v>
      </c>
      <c r="F269" s="22">
        <v>11.93</v>
      </c>
      <c r="G269" s="22">
        <v>30.31</v>
      </c>
      <c r="H269" s="22">
        <v>8.67</v>
      </c>
      <c r="I269" s="22">
        <v>14.42</v>
      </c>
      <c r="J269" s="22">
        <v>22.51</v>
      </c>
      <c r="K269" s="22">
        <v>28.55</v>
      </c>
      <c r="L269" s="22">
        <v>45.86</v>
      </c>
      <c r="M269">
        <v>6.57</v>
      </c>
      <c r="N269">
        <v>14.73</v>
      </c>
    </row>
    <row r="270" spans="1:14" x14ac:dyDescent="0.25">
      <c r="A270" t="s">
        <v>631</v>
      </c>
      <c r="B270" t="s">
        <v>113</v>
      </c>
      <c r="C270" t="s">
        <v>632</v>
      </c>
      <c r="D270">
        <v>20</v>
      </c>
      <c r="E270" s="22">
        <v>40.869999999999997</v>
      </c>
      <c r="F270" s="22">
        <v>24.29</v>
      </c>
      <c r="G270" s="22">
        <v>49.16</v>
      </c>
      <c r="H270" s="22">
        <v>19.809999999999999</v>
      </c>
      <c r="I270" s="22">
        <v>29.57</v>
      </c>
      <c r="J270" s="22">
        <v>37.26</v>
      </c>
      <c r="K270" s="22">
        <v>48.17</v>
      </c>
      <c r="L270" s="22">
        <v>78.08</v>
      </c>
      <c r="M270">
        <v>8.75</v>
      </c>
      <c r="N270">
        <v>24.83</v>
      </c>
    </row>
    <row r="271" spans="1:14" x14ac:dyDescent="0.25">
      <c r="A271" t="s">
        <v>633</v>
      </c>
      <c r="B271" t="s">
        <v>113</v>
      </c>
      <c r="C271" t="s">
        <v>634</v>
      </c>
      <c r="D271" t="s">
        <v>115</v>
      </c>
      <c r="E271" s="22">
        <v>14.64</v>
      </c>
      <c r="F271" s="22">
        <v>12.68</v>
      </c>
      <c r="G271" s="22">
        <v>15.62</v>
      </c>
      <c r="H271" s="22">
        <v>11.47</v>
      </c>
      <c r="I271" s="22">
        <v>13.63</v>
      </c>
      <c r="J271" s="22">
        <v>13.63</v>
      </c>
      <c r="K271" s="22">
        <v>13.63</v>
      </c>
      <c r="L271" s="22">
        <v>17.23</v>
      </c>
      <c r="M271">
        <v>5.57</v>
      </c>
      <c r="N271" t="s">
        <v>115</v>
      </c>
    </row>
    <row r="272" spans="1:14" x14ac:dyDescent="0.25">
      <c r="A272" t="s">
        <v>635</v>
      </c>
      <c r="B272" t="s">
        <v>113</v>
      </c>
      <c r="C272" t="s">
        <v>636</v>
      </c>
      <c r="D272">
        <v>830</v>
      </c>
      <c r="E272" s="22">
        <v>24.55</v>
      </c>
      <c r="F272" s="22">
        <v>16.41</v>
      </c>
      <c r="G272" s="22">
        <v>28.62</v>
      </c>
      <c r="H272" s="22">
        <v>14.4</v>
      </c>
      <c r="I272" s="22">
        <v>18.260000000000002</v>
      </c>
      <c r="J272" s="22">
        <v>23.04</v>
      </c>
      <c r="K272" s="22">
        <v>29.19</v>
      </c>
      <c r="L272" s="22">
        <v>36.21</v>
      </c>
      <c r="M272">
        <v>1</v>
      </c>
      <c r="N272">
        <v>4.3899999999999997</v>
      </c>
    </row>
    <row r="273" spans="1:14" x14ac:dyDescent="0.25">
      <c r="A273" t="s">
        <v>637</v>
      </c>
      <c r="B273" t="s">
        <v>113</v>
      </c>
      <c r="C273" t="s">
        <v>638</v>
      </c>
      <c r="D273">
        <v>40</v>
      </c>
      <c r="E273" s="22">
        <v>12.01</v>
      </c>
      <c r="F273" s="22">
        <v>9.84</v>
      </c>
      <c r="G273" s="22">
        <v>13.09</v>
      </c>
      <c r="H273" s="22">
        <v>8.44</v>
      </c>
      <c r="I273" s="22">
        <v>10.9</v>
      </c>
      <c r="J273" s="22">
        <v>11.06</v>
      </c>
      <c r="K273" s="22">
        <v>13.86</v>
      </c>
      <c r="L273" s="22">
        <v>13.98</v>
      </c>
      <c r="M273">
        <v>3.56</v>
      </c>
      <c r="N273">
        <v>23.51</v>
      </c>
    </row>
    <row r="274" spans="1:14" x14ac:dyDescent="0.25">
      <c r="A274" t="s">
        <v>639</v>
      </c>
      <c r="B274" t="s">
        <v>113</v>
      </c>
      <c r="C274" t="s">
        <v>640</v>
      </c>
      <c r="D274">
        <v>40</v>
      </c>
      <c r="E274" s="22">
        <v>16.79</v>
      </c>
      <c r="F274" s="22">
        <v>12.31</v>
      </c>
      <c r="G274" s="22">
        <v>19.02</v>
      </c>
      <c r="H274" s="22">
        <v>10.91</v>
      </c>
      <c r="I274" s="22">
        <v>13.98</v>
      </c>
      <c r="J274" s="22">
        <v>17.43</v>
      </c>
      <c r="K274" s="22">
        <v>18.12</v>
      </c>
      <c r="L274" s="22">
        <v>22.04</v>
      </c>
      <c r="M274">
        <v>3.76</v>
      </c>
      <c r="N274">
        <v>18.54</v>
      </c>
    </row>
    <row r="275" spans="1:14" x14ac:dyDescent="0.25">
      <c r="A275" t="s">
        <v>641</v>
      </c>
      <c r="B275" t="s">
        <v>113</v>
      </c>
      <c r="C275" t="s">
        <v>642</v>
      </c>
      <c r="D275">
        <v>230</v>
      </c>
      <c r="E275" s="22">
        <v>16.82</v>
      </c>
      <c r="F275" s="22">
        <v>12.32</v>
      </c>
      <c r="G275" s="22">
        <v>19.07</v>
      </c>
      <c r="H275" s="22">
        <v>11.41</v>
      </c>
      <c r="I275" s="22">
        <v>13.95</v>
      </c>
      <c r="J275" s="22">
        <v>17.27</v>
      </c>
      <c r="K275" s="22">
        <v>18.39</v>
      </c>
      <c r="L275" s="22">
        <v>22.47</v>
      </c>
      <c r="M275">
        <v>1.6</v>
      </c>
      <c r="N275">
        <v>8.2200000000000006</v>
      </c>
    </row>
    <row r="276" spans="1:14" x14ac:dyDescent="0.25">
      <c r="A276" t="s">
        <v>643</v>
      </c>
      <c r="B276" t="s">
        <v>113</v>
      </c>
      <c r="C276" t="s">
        <v>644</v>
      </c>
      <c r="D276">
        <v>800</v>
      </c>
      <c r="E276" s="22">
        <v>18.72</v>
      </c>
      <c r="F276" s="22">
        <v>12.16</v>
      </c>
      <c r="G276" s="22">
        <v>22</v>
      </c>
      <c r="H276" s="22">
        <v>10.91</v>
      </c>
      <c r="I276" s="22">
        <v>14.15</v>
      </c>
      <c r="J276" s="22">
        <v>17.86</v>
      </c>
      <c r="K276" s="22">
        <v>22.63</v>
      </c>
      <c r="L276" s="22">
        <v>27.83</v>
      </c>
      <c r="M276">
        <v>0.99</v>
      </c>
      <c r="N276">
        <v>3.88</v>
      </c>
    </row>
    <row r="277" spans="1:14" x14ac:dyDescent="0.25">
      <c r="A277" t="s">
        <v>645</v>
      </c>
      <c r="B277" t="s">
        <v>113</v>
      </c>
      <c r="C277" t="s">
        <v>646</v>
      </c>
      <c r="D277">
        <v>90</v>
      </c>
      <c r="E277" s="22">
        <v>21.34</v>
      </c>
      <c r="F277" s="22">
        <v>12.88</v>
      </c>
      <c r="G277" s="22">
        <v>25.57</v>
      </c>
      <c r="H277" s="22">
        <v>10.91</v>
      </c>
      <c r="I277" s="22">
        <v>14.55</v>
      </c>
      <c r="J277" s="22">
        <v>18.79</v>
      </c>
      <c r="K277" s="22">
        <v>24.08</v>
      </c>
      <c r="L277" s="22">
        <v>32.340000000000003</v>
      </c>
      <c r="M277">
        <v>4.16</v>
      </c>
      <c r="N277">
        <v>10.84</v>
      </c>
    </row>
    <row r="278" spans="1:14" x14ac:dyDescent="0.25">
      <c r="A278" t="s">
        <v>647</v>
      </c>
      <c r="B278" t="s">
        <v>113</v>
      </c>
      <c r="C278" t="s">
        <v>648</v>
      </c>
      <c r="D278">
        <v>30</v>
      </c>
      <c r="E278" s="22">
        <v>18.440000000000001</v>
      </c>
      <c r="F278" s="22">
        <v>12.51</v>
      </c>
      <c r="G278" s="22">
        <v>21.4</v>
      </c>
      <c r="H278" s="22">
        <v>12.12</v>
      </c>
      <c r="I278" s="22">
        <v>13.84</v>
      </c>
      <c r="J278" s="22">
        <v>18.37</v>
      </c>
      <c r="K278" s="22">
        <v>22.93</v>
      </c>
      <c r="L278" s="22">
        <v>29.07</v>
      </c>
      <c r="M278">
        <v>5.79</v>
      </c>
      <c r="N278">
        <v>20.36</v>
      </c>
    </row>
    <row r="279" spans="1:14" x14ac:dyDescent="0.25">
      <c r="A279" t="s">
        <v>649</v>
      </c>
      <c r="B279" t="s">
        <v>113</v>
      </c>
      <c r="C279" t="s">
        <v>650</v>
      </c>
      <c r="D279">
        <v>310</v>
      </c>
      <c r="E279" s="22">
        <v>14.25</v>
      </c>
      <c r="F279" s="22">
        <v>11.31</v>
      </c>
      <c r="G279" s="22">
        <v>15.72</v>
      </c>
      <c r="H279" s="22">
        <v>10.91</v>
      </c>
      <c r="I279" s="22">
        <v>11.24</v>
      </c>
      <c r="J279" s="22">
        <v>14.06</v>
      </c>
      <c r="K279" s="22">
        <v>17.170000000000002</v>
      </c>
      <c r="L279" s="22">
        <v>17.739999999999998</v>
      </c>
      <c r="M279">
        <v>1.26</v>
      </c>
      <c r="N279">
        <v>10.6</v>
      </c>
    </row>
    <row r="280" spans="1:14" x14ac:dyDescent="0.25">
      <c r="A280" t="s">
        <v>651</v>
      </c>
      <c r="B280" t="s">
        <v>113</v>
      </c>
      <c r="C280" t="s">
        <v>652</v>
      </c>
      <c r="D280">
        <v>110</v>
      </c>
      <c r="E280" s="22">
        <v>17.579999999999998</v>
      </c>
      <c r="F280" s="22">
        <v>12.87</v>
      </c>
      <c r="G280" s="22">
        <v>19.93</v>
      </c>
      <c r="H280" s="22">
        <v>11.8</v>
      </c>
      <c r="I280" s="22">
        <v>13.98</v>
      </c>
      <c r="J280" s="22">
        <v>17.66</v>
      </c>
      <c r="K280" s="22">
        <v>20.69</v>
      </c>
      <c r="L280" s="22">
        <v>24.19</v>
      </c>
      <c r="M280">
        <v>2.54</v>
      </c>
      <c r="N280">
        <v>16.02</v>
      </c>
    </row>
    <row r="281" spans="1:14" x14ac:dyDescent="0.25">
      <c r="A281" t="s">
        <v>70</v>
      </c>
      <c r="B281" t="s">
        <v>113</v>
      </c>
      <c r="C281" t="s">
        <v>71</v>
      </c>
      <c r="D281">
        <v>1120</v>
      </c>
      <c r="E281" s="22">
        <v>15.71</v>
      </c>
      <c r="F281" s="22">
        <v>11.53</v>
      </c>
      <c r="G281" s="22">
        <v>17.809999999999999</v>
      </c>
      <c r="H281" s="22">
        <v>10.64</v>
      </c>
      <c r="I281" s="22">
        <v>12.6</v>
      </c>
      <c r="J281" s="22">
        <v>14.48</v>
      </c>
      <c r="K281" s="22">
        <v>18.13</v>
      </c>
      <c r="L281" s="22">
        <v>21.24</v>
      </c>
      <c r="M281">
        <v>1</v>
      </c>
      <c r="N281">
        <v>5.0199999999999996</v>
      </c>
    </row>
    <row r="282" spans="1:14" x14ac:dyDescent="0.25">
      <c r="A282" t="s">
        <v>653</v>
      </c>
      <c r="B282" t="s">
        <v>113</v>
      </c>
      <c r="C282" t="s">
        <v>654</v>
      </c>
      <c r="D282">
        <v>30</v>
      </c>
      <c r="E282" s="22">
        <v>17.87</v>
      </c>
      <c r="F282" s="22">
        <v>14.11</v>
      </c>
      <c r="G282" s="22">
        <v>19.75</v>
      </c>
      <c r="H282" s="22">
        <v>14.19</v>
      </c>
      <c r="I282" s="22">
        <v>15.18</v>
      </c>
      <c r="J282" s="22">
        <v>17.02</v>
      </c>
      <c r="K282" s="22">
        <v>22.69</v>
      </c>
      <c r="L282" s="22">
        <v>23.19</v>
      </c>
      <c r="M282">
        <v>3.93</v>
      </c>
      <c r="N282">
        <v>25.64</v>
      </c>
    </row>
    <row r="283" spans="1:14" x14ac:dyDescent="0.25">
      <c r="A283" t="s">
        <v>655</v>
      </c>
      <c r="B283" t="s">
        <v>113</v>
      </c>
      <c r="C283" t="s">
        <v>656</v>
      </c>
      <c r="D283">
        <v>50</v>
      </c>
      <c r="E283" s="22">
        <v>13.84</v>
      </c>
      <c r="F283" s="22">
        <v>10.11</v>
      </c>
      <c r="G283" s="22">
        <v>15.7</v>
      </c>
      <c r="H283" s="22">
        <v>9.02</v>
      </c>
      <c r="I283" s="22">
        <v>11.55</v>
      </c>
      <c r="J283" s="22">
        <v>13.98</v>
      </c>
      <c r="K283" s="22">
        <v>14.59</v>
      </c>
      <c r="L283" s="22">
        <v>19.09</v>
      </c>
      <c r="M283">
        <v>3.99</v>
      </c>
      <c r="N283">
        <v>17.14</v>
      </c>
    </row>
    <row r="284" spans="1:14" x14ac:dyDescent="0.25">
      <c r="A284" t="s">
        <v>657</v>
      </c>
      <c r="B284" t="s">
        <v>113</v>
      </c>
      <c r="C284" t="s">
        <v>658</v>
      </c>
      <c r="D284">
        <v>170</v>
      </c>
      <c r="E284" s="22">
        <v>10.52</v>
      </c>
      <c r="F284" s="22">
        <v>8.64</v>
      </c>
      <c r="G284" s="22">
        <v>11.46</v>
      </c>
      <c r="H284" s="22">
        <v>8.1199999999999992</v>
      </c>
      <c r="I284" s="22">
        <v>8.7899999999999991</v>
      </c>
      <c r="J284" s="22">
        <v>10.67</v>
      </c>
      <c r="K284" s="22">
        <v>10.98</v>
      </c>
      <c r="L284" s="22">
        <v>13.1</v>
      </c>
      <c r="M284">
        <v>1.65</v>
      </c>
      <c r="N284">
        <v>13.36</v>
      </c>
    </row>
    <row r="285" spans="1:14" x14ac:dyDescent="0.25">
      <c r="A285" t="s">
        <v>659</v>
      </c>
      <c r="B285" t="s">
        <v>113</v>
      </c>
      <c r="C285" t="s">
        <v>660</v>
      </c>
      <c r="D285" t="s">
        <v>115</v>
      </c>
      <c r="E285" s="22">
        <v>17.190000000000001</v>
      </c>
      <c r="F285" s="22">
        <v>15.69</v>
      </c>
      <c r="G285" s="22">
        <v>17.940000000000001</v>
      </c>
      <c r="H285" s="22">
        <v>14.24</v>
      </c>
      <c r="I285" s="22">
        <v>17.48</v>
      </c>
      <c r="J285" s="22">
        <v>17.48</v>
      </c>
      <c r="K285" s="22">
        <v>17.48</v>
      </c>
      <c r="L285" s="22">
        <v>17.48</v>
      </c>
      <c r="M285">
        <v>3.21</v>
      </c>
      <c r="N285" t="s">
        <v>115</v>
      </c>
    </row>
    <row r="286" spans="1:14" x14ac:dyDescent="0.25">
      <c r="A286" t="s">
        <v>661</v>
      </c>
      <c r="B286" t="s">
        <v>113</v>
      </c>
      <c r="C286" t="s">
        <v>662</v>
      </c>
      <c r="D286">
        <v>30</v>
      </c>
      <c r="E286" s="22">
        <v>11.16</v>
      </c>
      <c r="F286" s="22">
        <v>9.19</v>
      </c>
      <c r="G286" s="22">
        <v>12.15</v>
      </c>
      <c r="H286" s="22">
        <v>8.26</v>
      </c>
      <c r="I286" s="22">
        <v>10.19</v>
      </c>
      <c r="J286" s="22">
        <v>11.1</v>
      </c>
      <c r="K286" s="22">
        <v>11.52</v>
      </c>
      <c r="L286" s="22">
        <v>13.81</v>
      </c>
      <c r="M286">
        <v>2.72</v>
      </c>
      <c r="N286">
        <v>19.95</v>
      </c>
    </row>
    <row r="287" spans="1:14" x14ac:dyDescent="0.25">
      <c r="A287" t="s">
        <v>663</v>
      </c>
      <c r="B287" t="s">
        <v>113</v>
      </c>
      <c r="C287" t="s">
        <v>664</v>
      </c>
      <c r="D287">
        <v>120</v>
      </c>
      <c r="E287" s="22">
        <v>19.559999999999999</v>
      </c>
      <c r="F287" s="22">
        <v>15.24</v>
      </c>
      <c r="G287" s="22">
        <v>21.71</v>
      </c>
      <c r="H287" s="22">
        <v>14.3</v>
      </c>
      <c r="I287" s="22">
        <v>17.309999999999999</v>
      </c>
      <c r="J287" s="22">
        <v>18.100000000000001</v>
      </c>
      <c r="K287" s="22">
        <v>22.63</v>
      </c>
      <c r="L287" s="22">
        <v>23.86</v>
      </c>
      <c r="M287">
        <v>1.87</v>
      </c>
      <c r="N287">
        <v>13.24</v>
      </c>
    </row>
    <row r="288" spans="1:14" x14ac:dyDescent="0.25">
      <c r="A288" t="s">
        <v>665</v>
      </c>
      <c r="B288" t="s">
        <v>113</v>
      </c>
      <c r="C288" t="s">
        <v>666</v>
      </c>
      <c r="D288">
        <v>50</v>
      </c>
      <c r="E288" s="22">
        <v>16.440000000000001</v>
      </c>
      <c r="F288" s="22">
        <v>13.13</v>
      </c>
      <c r="G288" s="22">
        <v>18.100000000000001</v>
      </c>
      <c r="H288" s="22">
        <v>13.35</v>
      </c>
      <c r="I288" s="22">
        <v>13.99</v>
      </c>
      <c r="J288" s="22">
        <v>16.39</v>
      </c>
      <c r="K288" s="22">
        <v>17.989999999999998</v>
      </c>
      <c r="L288" s="22">
        <v>22.34</v>
      </c>
      <c r="M288">
        <v>2.25</v>
      </c>
      <c r="N288">
        <v>17.13</v>
      </c>
    </row>
    <row r="289" spans="1:14" x14ac:dyDescent="0.25">
      <c r="A289" t="s">
        <v>667</v>
      </c>
      <c r="B289" t="s">
        <v>113</v>
      </c>
      <c r="C289" t="s">
        <v>668</v>
      </c>
      <c r="D289">
        <v>30</v>
      </c>
      <c r="E289" s="22">
        <v>15.41</v>
      </c>
      <c r="F289" s="22">
        <v>9.9499999999999993</v>
      </c>
      <c r="G289" s="22">
        <v>18.14</v>
      </c>
      <c r="H289" s="22">
        <v>8.5399999999999991</v>
      </c>
      <c r="I289" s="22">
        <v>11.16</v>
      </c>
      <c r="J289" s="22">
        <v>14.25</v>
      </c>
      <c r="K289" s="22">
        <v>22.04</v>
      </c>
      <c r="L289" s="22">
        <v>22.85</v>
      </c>
      <c r="M289">
        <v>6.99</v>
      </c>
      <c r="N289">
        <v>22.85</v>
      </c>
    </row>
    <row r="290" spans="1:14" x14ac:dyDescent="0.25">
      <c r="A290" t="s">
        <v>669</v>
      </c>
      <c r="B290" t="s">
        <v>113</v>
      </c>
      <c r="C290" t="s">
        <v>670</v>
      </c>
      <c r="D290">
        <v>60</v>
      </c>
      <c r="E290" s="22">
        <v>18.84</v>
      </c>
      <c r="F290" s="22">
        <v>14.51</v>
      </c>
      <c r="G290" s="22">
        <v>21</v>
      </c>
      <c r="H290" s="22">
        <v>13.38</v>
      </c>
      <c r="I290" s="22">
        <v>16.72</v>
      </c>
      <c r="J290" s="22">
        <v>18.420000000000002</v>
      </c>
      <c r="K290" s="22">
        <v>21.43</v>
      </c>
      <c r="L290" s="22">
        <v>23.4</v>
      </c>
      <c r="M290">
        <v>2.74</v>
      </c>
      <c r="N290">
        <v>16.66</v>
      </c>
    </row>
    <row r="291" spans="1:14" x14ac:dyDescent="0.25">
      <c r="A291" t="s">
        <v>671</v>
      </c>
      <c r="B291" t="s">
        <v>113</v>
      </c>
      <c r="C291" t="s">
        <v>672</v>
      </c>
      <c r="D291">
        <v>610</v>
      </c>
      <c r="E291" s="22">
        <v>12.24</v>
      </c>
      <c r="F291" s="22">
        <v>9.2899999999999991</v>
      </c>
      <c r="G291" s="22">
        <v>13.72</v>
      </c>
      <c r="H291" s="22">
        <v>8.24</v>
      </c>
      <c r="I291" s="22">
        <v>10.62</v>
      </c>
      <c r="J291" s="22">
        <v>11.55</v>
      </c>
      <c r="K291" s="22">
        <v>13.81</v>
      </c>
      <c r="L291" s="22">
        <v>16.420000000000002</v>
      </c>
      <c r="M291">
        <v>0.98</v>
      </c>
      <c r="N291">
        <v>4.9400000000000004</v>
      </c>
    </row>
    <row r="292" spans="1:14" x14ac:dyDescent="0.25">
      <c r="A292" t="s">
        <v>673</v>
      </c>
      <c r="B292" t="s">
        <v>113</v>
      </c>
      <c r="C292" t="s">
        <v>674</v>
      </c>
      <c r="D292">
        <v>210</v>
      </c>
      <c r="E292" s="22">
        <v>15.49</v>
      </c>
      <c r="F292" s="22">
        <v>9.2899999999999991</v>
      </c>
      <c r="G292" s="22">
        <v>18.59</v>
      </c>
      <c r="H292" s="22">
        <v>8.4700000000000006</v>
      </c>
      <c r="I292" s="22">
        <v>10.91</v>
      </c>
      <c r="J292" s="22">
        <v>14.35</v>
      </c>
      <c r="K292" s="22">
        <v>20.149999999999999</v>
      </c>
      <c r="L292" s="22">
        <v>23.3</v>
      </c>
      <c r="M292">
        <v>3.31</v>
      </c>
      <c r="N292">
        <v>16.45</v>
      </c>
    </row>
    <row r="293" spans="1:14" x14ac:dyDescent="0.25">
      <c r="A293" t="s">
        <v>675</v>
      </c>
      <c r="B293" t="s">
        <v>113</v>
      </c>
      <c r="C293" t="s">
        <v>676</v>
      </c>
      <c r="D293">
        <v>20</v>
      </c>
      <c r="E293" s="22">
        <v>12.53</v>
      </c>
      <c r="F293" s="22">
        <v>9.6300000000000008</v>
      </c>
      <c r="G293" s="22">
        <v>13.97</v>
      </c>
      <c r="H293" s="22">
        <v>8.58</v>
      </c>
      <c r="I293" s="22">
        <v>10.86</v>
      </c>
      <c r="J293" s="22">
        <v>13.15</v>
      </c>
      <c r="K293" s="22">
        <v>14.32</v>
      </c>
      <c r="L293" s="22">
        <v>14.64</v>
      </c>
      <c r="M293">
        <v>4.38</v>
      </c>
      <c r="N293">
        <v>21.74</v>
      </c>
    </row>
    <row r="294" spans="1:14" x14ac:dyDescent="0.25">
      <c r="A294" t="s">
        <v>677</v>
      </c>
      <c r="B294" t="s">
        <v>113</v>
      </c>
      <c r="C294" t="s">
        <v>678</v>
      </c>
      <c r="D294">
        <v>70</v>
      </c>
      <c r="E294" s="22">
        <v>15.94</v>
      </c>
      <c r="F294" s="22">
        <v>12.38</v>
      </c>
      <c r="G294" s="22">
        <v>17.72</v>
      </c>
      <c r="H294" s="22">
        <v>11.32</v>
      </c>
      <c r="I294" s="22">
        <v>13.96</v>
      </c>
      <c r="J294" s="22">
        <v>14.56</v>
      </c>
      <c r="K294" s="22">
        <v>17.91</v>
      </c>
      <c r="L294" s="22">
        <v>20.67</v>
      </c>
      <c r="M294">
        <v>2.88</v>
      </c>
      <c r="N294">
        <v>19.96</v>
      </c>
    </row>
    <row r="295" spans="1:14" x14ac:dyDescent="0.25">
      <c r="A295" t="s">
        <v>679</v>
      </c>
      <c r="B295" t="s">
        <v>113</v>
      </c>
      <c r="C295" t="s">
        <v>680</v>
      </c>
      <c r="D295">
        <v>100</v>
      </c>
      <c r="E295" s="22">
        <v>18.43</v>
      </c>
      <c r="F295" s="22">
        <v>12.78</v>
      </c>
      <c r="G295" s="22">
        <v>21.25</v>
      </c>
      <c r="H295" s="22">
        <v>11.6</v>
      </c>
      <c r="I295" s="22">
        <v>14.4</v>
      </c>
      <c r="J295" s="22">
        <v>17.72</v>
      </c>
      <c r="K295" s="22">
        <v>21.41</v>
      </c>
      <c r="L295" s="22">
        <v>26.69</v>
      </c>
      <c r="M295">
        <v>2.69</v>
      </c>
      <c r="N295">
        <v>12.31</v>
      </c>
    </row>
    <row r="296" spans="1:14" x14ac:dyDescent="0.25">
      <c r="A296" t="s">
        <v>681</v>
      </c>
      <c r="B296" t="s">
        <v>113</v>
      </c>
      <c r="C296" t="s">
        <v>682</v>
      </c>
      <c r="D296">
        <v>20</v>
      </c>
      <c r="E296" s="22">
        <v>15.67</v>
      </c>
      <c r="F296" s="22">
        <v>10.06</v>
      </c>
      <c r="G296" s="22">
        <v>18.47</v>
      </c>
      <c r="H296" s="22">
        <v>8.19</v>
      </c>
      <c r="I296" s="22">
        <v>11.42</v>
      </c>
      <c r="J296" s="22">
        <v>14.43</v>
      </c>
      <c r="K296" s="22">
        <v>17.920000000000002</v>
      </c>
      <c r="L296" s="22">
        <v>25.8</v>
      </c>
      <c r="M296">
        <v>6.18</v>
      </c>
      <c r="N296">
        <v>19.95</v>
      </c>
    </row>
    <row r="297" spans="1:14" x14ac:dyDescent="0.25">
      <c r="A297" t="s">
        <v>683</v>
      </c>
      <c r="B297" t="s">
        <v>113</v>
      </c>
      <c r="C297" t="s">
        <v>684</v>
      </c>
      <c r="D297">
        <v>70</v>
      </c>
      <c r="E297" s="22">
        <v>25.24</v>
      </c>
      <c r="F297" s="22">
        <v>19.84</v>
      </c>
      <c r="G297" s="22">
        <v>27.94</v>
      </c>
      <c r="H297" s="22">
        <v>18.690000000000001</v>
      </c>
      <c r="I297" s="22">
        <v>22.25</v>
      </c>
      <c r="J297" s="22">
        <v>25.6</v>
      </c>
      <c r="K297" s="22">
        <v>30.87</v>
      </c>
      <c r="L297" s="22">
        <v>31.49</v>
      </c>
      <c r="M297">
        <v>2.75</v>
      </c>
      <c r="N297">
        <v>27.55</v>
      </c>
    </row>
    <row r="298" spans="1:14" x14ac:dyDescent="0.25">
      <c r="A298" t="s">
        <v>685</v>
      </c>
      <c r="B298" t="s">
        <v>113</v>
      </c>
      <c r="C298" t="s">
        <v>686</v>
      </c>
      <c r="D298">
        <v>270</v>
      </c>
      <c r="E298" s="22">
        <v>25.05</v>
      </c>
      <c r="F298" s="22">
        <v>18.899999999999999</v>
      </c>
      <c r="G298" s="22">
        <v>28.13</v>
      </c>
      <c r="H298" s="22">
        <v>18.510000000000002</v>
      </c>
      <c r="I298" s="22">
        <v>19.059999999999999</v>
      </c>
      <c r="J298" s="22">
        <v>23.16</v>
      </c>
      <c r="K298" s="22">
        <v>32.32</v>
      </c>
      <c r="L298" s="22">
        <v>32.32</v>
      </c>
      <c r="M298">
        <v>2.34</v>
      </c>
      <c r="N298">
        <v>27.85</v>
      </c>
    </row>
    <row r="299" spans="1:14" x14ac:dyDescent="0.25">
      <c r="A299" t="s">
        <v>687</v>
      </c>
      <c r="B299" t="s">
        <v>113</v>
      </c>
      <c r="C299" t="s">
        <v>688</v>
      </c>
      <c r="D299">
        <v>540</v>
      </c>
      <c r="E299" s="22">
        <v>16.16</v>
      </c>
      <c r="F299" s="22">
        <v>12.46</v>
      </c>
      <c r="G299" s="22">
        <v>18.010000000000002</v>
      </c>
      <c r="H299" s="22">
        <v>11.28</v>
      </c>
      <c r="I299" s="22">
        <v>14.43</v>
      </c>
      <c r="J299" s="22">
        <v>14.43</v>
      </c>
      <c r="K299" s="22">
        <v>17.670000000000002</v>
      </c>
      <c r="L299" s="22">
        <v>22.42</v>
      </c>
      <c r="M299">
        <v>3.12</v>
      </c>
      <c r="N299">
        <v>11.82</v>
      </c>
    </row>
    <row r="300" spans="1:14" x14ac:dyDescent="0.25">
      <c r="A300" t="s">
        <v>689</v>
      </c>
      <c r="B300" t="s">
        <v>113</v>
      </c>
      <c r="C300" t="s">
        <v>690</v>
      </c>
      <c r="D300">
        <v>450</v>
      </c>
      <c r="E300" s="22">
        <v>15.45</v>
      </c>
      <c r="F300" s="22">
        <v>11.67</v>
      </c>
      <c r="G300" s="22">
        <v>17.329999999999998</v>
      </c>
      <c r="H300" s="22">
        <v>11.54</v>
      </c>
      <c r="I300" s="22">
        <v>13.03</v>
      </c>
      <c r="J300" s="22">
        <v>14.34</v>
      </c>
      <c r="K300" s="22">
        <v>17.760000000000002</v>
      </c>
      <c r="L300" s="22">
        <v>22.04</v>
      </c>
      <c r="M300">
        <v>1.41</v>
      </c>
      <c r="N300">
        <v>7.54</v>
      </c>
    </row>
    <row r="301" spans="1:14" x14ac:dyDescent="0.25">
      <c r="A301" t="s">
        <v>691</v>
      </c>
      <c r="B301" t="s">
        <v>113</v>
      </c>
      <c r="C301" t="s">
        <v>692</v>
      </c>
      <c r="D301">
        <v>20</v>
      </c>
      <c r="E301" s="22">
        <v>12.62</v>
      </c>
      <c r="F301" s="22">
        <v>9.32</v>
      </c>
      <c r="G301" s="22">
        <v>14.28</v>
      </c>
      <c r="H301" s="22">
        <v>8.36</v>
      </c>
      <c r="I301" s="22">
        <v>10.59</v>
      </c>
      <c r="J301" s="22">
        <v>11.55</v>
      </c>
      <c r="K301" s="22">
        <v>16.53</v>
      </c>
      <c r="L301" s="22">
        <v>18.05</v>
      </c>
      <c r="M301">
        <v>7.93</v>
      </c>
      <c r="N301">
        <v>26.51</v>
      </c>
    </row>
    <row r="302" spans="1:14" x14ac:dyDescent="0.25">
      <c r="A302" t="s">
        <v>693</v>
      </c>
      <c r="B302" t="s">
        <v>113</v>
      </c>
      <c r="C302" t="s">
        <v>694</v>
      </c>
      <c r="D302">
        <v>140</v>
      </c>
      <c r="E302" s="22">
        <v>26.24</v>
      </c>
      <c r="F302" s="22">
        <v>18.95</v>
      </c>
      <c r="G302" s="22">
        <v>29.88</v>
      </c>
      <c r="H302" s="22">
        <v>18.03</v>
      </c>
      <c r="I302" s="22">
        <v>21.31</v>
      </c>
      <c r="J302" s="22">
        <v>23.48</v>
      </c>
      <c r="K302" s="22">
        <v>30.3</v>
      </c>
      <c r="L302" s="22">
        <v>36.82</v>
      </c>
      <c r="M302">
        <v>2</v>
      </c>
      <c r="N302">
        <v>9.7100000000000009</v>
      </c>
    </row>
    <row r="303" spans="1:14" x14ac:dyDescent="0.25">
      <c r="A303" t="s">
        <v>695</v>
      </c>
      <c r="B303" t="s">
        <v>113</v>
      </c>
      <c r="C303" t="s">
        <v>696</v>
      </c>
      <c r="D303">
        <v>70</v>
      </c>
      <c r="E303" s="22">
        <v>17.899999999999999</v>
      </c>
      <c r="F303" s="22">
        <v>15.2</v>
      </c>
      <c r="G303" s="22">
        <v>19.25</v>
      </c>
      <c r="H303" s="22">
        <v>14.1</v>
      </c>
      <c r="I303" s="22">
        <v>17.3</v>
      </c>
      <c r="J303" s="22">
        <v>17.63</v>
      </c>
      <c r="K303" s="22">
        <v>17.98</v>
      </c>
      <c r="L303" s="22">
        <v>22.2</v>
      </c>
      <c r="M303">
        <v>2.4700000000000002</v>
      </c>
      <c r="N303">
        <v>13.86</v>
      </c>
    </row>
    <row r="304" spans="1:14" x14ac:dyDescent="0.25">
      <c r="A304" t="s">
        <v>94</v>
      </c>
      <c r="B304" t="s">
        <v>113</v>
      </c>
      <c r="C304" t="s">
        <v>697</v>
      </c>
      <c r="D304">
        <v>340</v>
      </c>
      <c r="E304" s="22">
        <v>16.14</v>
      </c>
      <c r="F304" s="22">
        <v>12.08</v>
      </c>
      <c r="G304" s="22">
        <v>18.170000000000002</v>
      </c>
      <c r="H304" s="22">
        <v>11.16</v>
      </c>
      <c r="I304" s="22">
        <v>13.69</v>
      </c>
      <c r="J304" s="22">
        <v>16.29</v>
      </c>
      <c r="K304" s="22">
        <v>17.72</v>
      </c>
      <c r="L304" s="22">
        <v>22.04</v>
      </c>
      <c r="M304">
        <v>1.39</v>
      </c>
      <c r="N304">
        <v>8.14</v>
      </c>
    </row>
    <row r="305" spans="1:14" x14ac:dyDescent="0.25">
      <c r="A305" t="s">
        <v>698</v>
      </c>
      <c r="B305" t="s">
        <v>113</v>
      </c>
      <c r="C305" t="s">
        <v>699</v>
      </c>
      <c r="D305">
        <v>1080</v>
      </c>
      <c r="E305" s="22">
        <v>16.05</v>
      </c>
      <c r="F305" s="22">
        <v>11.68</v>
      </c>
      <c r="G305" s="22">
        <v>18.239999999999998</v>
      </c>
      <c r="H305" s="22">
        <v>10.9</v>
      </c>
      <c r="I305" s="22">
        <v>13.7</v>
      </c>
      <c r="J305" s="22">
        <v>14.45</v>
      </c>
      <c r="K305" s="22">
        <v>18.12</v>
      </c>
      <c r="L305" s="22">
        <v>22.4</v>
      </c>
      <c r="M305">
        <v>0.77</v>
      </c>
      <c r="N305">
        <v>3.95</v>
      </c>
    </row>
    <row r="306" spans="1:14" x14ac:dyDescent="0.25">
      <c r="A306" t="s">
        <v>700</v>
      </c>
      <c r="B306" t="s">
        <v>113</v>
      </c>
      <c r="C306" t="s">
        <v>701</v>
      </c>
      <c r="D306">
        <v>120</v>
      </c>
      <c r="E306" s="22">
        <v>15.64</v>
      </c>
      <c r="F306" s="22">
        <v>12.81</v>
      </c>
      <c r="G306" s="22">
        <v>17.059999999999999</v>
      </c>
      <c r="H306" s="22">
        <v>11.98</v>
      </c>
      <c r="I306" s="22">
        <v>14.26</v>
      </c>
      <c r="J306" s="22">
        <v>16.329999999999998</v>
      </c>
      <c r="K306" s="22">
        <v>16.34</v>
      </c>
      <c r="L306" s="22">
        <v>17.649999999999999</v>
      </c>
      <c r="M306">
        <v>2.39</v>
      </c>
      <c r="N306">
        <v>14.02</v>
      </c>
    </row>
    <row r="307" spans="1:14" x14ac:dyDescent="0.25">
      <c r="A307" t="s">
        <v>702</v>
      </c>
      <c r="B307" t="s">
        <v>113</v>
      </c>
      <c r="C307" t="s">
        <v>703</v>
      </c>
      <c r="D307">
        <v>170</v>
      </c>
      <c r="E307" s="22">
        <v>18.27</v>
      </c>
      <c r="F307" s="22">
        <v>16.2</v>
      </c>
      <c r="G307" s="22">
        <v>19.309999999999999</v>
      </c>
      <c r="H307" s="22">
        <v>14.43</v>
      </c>
      <c r="I307" s="22">
        <v>18.27</v>
      </c>
      <c r="J307" s="22">
        <v>18.27</v>
      </c>
      <c r="K307" s="22">
        <v>18.27</v>
      </c>
      <c r="L307" s="22">
        <v>22.42</v>
      </c>
      <c r="M307">
        <v>2.54</v>
      </c>
      <c r="N307">
        <v>19.739999999999998</v>
      </c>
    </row>
    <row r="308" spans="1:14" x14ac:dyDescent="0.25">
      <c r="A308" t="s">
        <v>704</v>
      </c>
      <c r="B308" t="s">
        <v>113</v>
      </c>
      <c r="C308" t="s">
        <v>705</v>
      </c>
      <c r="D308">
        <v>10</v>
      </c>
      <c r="E308" s="22">
        <v>17.93</v>
      </c>
      <c r="F308" s="22">
        <v>11.29</v>
      </c>
      <c r="G308" s="22">
        <v>21.24</v>
      </c>
      <c r="H308" s="22">
        <v>10.33</v>
      </c>
      <c r="I308" s="22">
        <v>12.71</v>
      </c>
      <c r="J308" s="22">
        <v>16.07</v>
      </c>
      <c r="K308" s="22">
        <v>23.62</v>
      </c>
      <c r="L308" s="22">
        <v>28.31</v>
      </c>
      <c r="M308">
        <v>10</v>
      </c>
      <c r="N308">
        <v>30.97</v>
      </c>
    </row>
    <row r="309" spans="1:14" x14ac:dyDescent="0.25">
      <c r="A309" t="s">
        <v>706</v>
      </c>
      <c r="B309" t="s">
        <v>113</v>
      </c>
      <c r="C309" t="s">
        <v>707</v>
      </c>
      <c r="D309">
        <v>1770</v>
      </c>
      <c r="E309" s="22">
        <v>14.97</v>
      </c>
      <c r="F309" s="22">
        <v>9.76</v>
      </c>
      <c r="G309" s="22">
        <v>17.579999999999998</v>
      </c>
      <c r="H309" s="22">
        <v>8.51</v>
      </c>
      <c r="I309" s="22">
        <v>11.08</v>
      </c>
      <c r="J309" s="22">
        <v>14.05</v>
      </c>
      <c r="K309" s="22">
        <v>17.649999999999999</v>
      </c>
      <c r="L309" s="22">
        <v>22.28</v>
      </c>
      <c r="M309">
        <v>0.79</v>
      </c>
      <c r="N309">
        <v>3.04</v>
      </c>
    </row>
    <row r="310" spans="1:14" x14ac:dyDescent="0.25">
      <c r="A310" t="s">
        <v>708</v>
      </c>
      <c r="B310" t="s">
        <v>113</v>
      </c>
      <c r="C310" t="s">
        <v>709</v>
      </c>
      <c r="D310">
        <v>20</v>
      </c>
      <c r="E310" s="22">
        <v>11.44</v>
      </c>
      <c r="F310" s="22">
        <v>8.5299999999999994</v>
      </c>
      <c r="G310" s="22">
        <v>12.9</v>
      </c>
      <c r="H310" s="22">
        <v>8.5399999999999991</v>
      </c>
      <c r="I310" s="22">
        <v>8.5399999999999991</v>
      </c>
      <c r="J310" s="22">
        <v>10.84</v>
      </c>
      <c r="K310" s="22">
        <v>13.98</v>
      </c>
      <c r="L310" s="22">
        <v>14.3</v>
      </c>
      <c r="M310">
        <v>8.0399999999999991</v>
      </c>
      <c r="N310">
        <v>24.88</v>
      </c>
    </row>
    <row r="311" spans="1:14" x14ac:dyDescent="0.25">
      <c r="A311" t="s">
        <v>710</v>
      </c>
      <c r="B311" t="s">
        <v>113</v>
      </c>
      <c r="C311" t="s">
        <v>711</v>
      </c>
      <c r="D311">
        <v>50</v>
      </c>
      <c r="E311" s="22">
        <v>20.190000000000001</v>
      </c>
      <c r="F311" s="22">
        <v>14.19</v>
      </c>
      <c r="G311" s="22">
        <v>23.18</v>
      </c>
      <c r="H311" s="22">
        <v>12.55</v>
      </c>
      <c r="I311" s="22">
        <v>16.95</v>
      </c>
      <c r="J311" s="22">
        <v>20.89</v>
      </c>
      <c r="K311" s="22">
        <v>22.85</v>
      </c>
      <c r="L311" s="22">
        <v>28.77</v>
      </c>
      <c r="M311">
        <v>4.1900000000000004</v>
      </c>
      <c r="N311">
        <v>20.399999999999999</v>
      </c>
    </row>
    <row r="312" spans="1:14" x14ac:dyDescent="0.25">
      <c r="A312" t="s">
        <v>712</v>
      </c>
      <c r="B312" t="s">
        <v>113</v>
      </c>
      <c r="C312" t="s">
        <v>713</v>
      </c>
      <c r="D312">
        <v>30</v>
      </c>
      <c r="E312" s="22">
        <v>14.61</v>
      </c>
      <c r="F312" s="22">
        <v>10.93</v>
      </c>
      <c r="G312" s="22">
        <v>16.45</v>
      </c>
      <c r="H312" s="22">
        <v>11.24</v>
      </c>
      <c r="I312" s="22">
        <v>11.4</v>
      </c>
      <c r="J312" s="22">
        <v>14.19</v>
      </c>
      <c r="K312" s="22">
        <v>17.829999999999998</v>
      </c>
      <c r="L312" s="22">
        <v>18.43</v>
      </c>
      <c r="M312">
        <v>4.63</v>
      </c>
      <c r="N312">
        <v>31.06</v>
      </c>
    </row>
    <row r="313" spans="1:14" x14ac:dyDescent="0.25">
      <c r="A313" t="s">
        <v>714</v>
      </c>
      <c r="B313" t="s">
        <v>113</v>
      </c>
      <c r="C313" t="s">
        <v>715</v>
      </c>
      <c r="D313">
        <v>60</v>
      </c>
      <c r="E313" s="22">
        <v>12.95</v>
      </c>
      <c r="F313" s="22">
        <v>9.67</v>
      </c>
      <c r="G313" s="22">
        <v>14.59</v>
      </c>
      <c r="H313" s="22">
        <v>8.58</v>
      </c>
      <c r="I313" s="22">
        <v>10.26</v>
      </c>
      <c r="J313" s="22">
        <v>13.06</v>
      </c>
      <c r="K313" s="22">
        <v>14.32</v>
      </c>
      <c r="L313" s="22">
        <v>17.52</v>
      </c>
      <c r="M313">
        <v>2.67</v>
      </c>
      <c r="N313">
        <v>17.940000000000001</v>
      </c>
    </row>
    <row r="314" spans="1:14" x14ac:dyDescent="0.25">
      <c r="A314" t="s">
        <v>716</v>
      </c>
      <c r="B314" t="s">
        <v>113</v>
      </c>
      <c r="C314" t="s">
        <v>717</v>
      </c>
      <c r="D314">
        <v>40</v>
      </c>
      <c r="E314" s="22">
        <v>13.09</v>
      </c>
      <c r="F314" s="22">
        <v>8.43</v>
      </c>
      <c r="G314" s="22">
        <v>15.42</v>
      </c>
      <c r="H314" s="22">
        <v>8.4499999999999993</v>
      </c>
      <c r="I314" s="22">
        <v>8.4499999999999993</v>
      </c>
      <c r="J314" s="22">
        <v>11.34</v>
      </c>
      <c r="K314" s="22">
        <v>17.079999999999998</v>
      </c>
      <c r="L314" s="22">
        <v>18.02</v>
      </c>
      <c r="M314">
        <v>7.88</v>
      </c>
      <c r="N314">
        <v>24.93</v>
      </c>
    </row>
    <row r="315" spans="1:14" x14ac:dyDescent="0.25">
      <c r="A315" t="s">
        <v>718</v>
      </c>
      <c r="B315" t="s">
        <v>113</v>
      </c>
      <c r="C315" t="s">
        <v>719</v>
      </c>
      <c r="D315">
        <v>340</v>
      </c>
      <c r="E315" s="22">
        <v>31.89</v>
      </c>
      <c r="F315" s="22">
        <v>20.41</v>
      </c>
      <c r="G315" s="22">
        <v>37.630000000000003</v>
      </c>
      <c r="H315" s="22">
        <v>18.28</v>
      </c>
      <c r="I315" s="22">
        <v>22.86</v>
      </c>
      <c r="J315" s="22">
        <v>29.11</v>
      </c>
      <c r="K315" s="22">
        <v>37.42</v>
      </c>
      <c r="L315" s="22">
        <v>47.39</v>
      </c>
      <c r="M315">
        <v>1.79</v>
      </c>
      <c r="N315">
        <v>6.98</v>
      </c>
    </row>
    <row r="316" spans="1:14" x14ac:dyDescent="0.25">
      <c r="A316" t="s">
        <v>720</v>
      </c>
      <c r="B316" t="s">
        <v>113</v>
      </c>
      <c r="C316" t="s">
        <v>721</v>
      </c>
      <c r="D316">
        <v>120</v>
      </c>
      <c r="E316" s="22">
        <v>18.62</v>
      </c>
      <c r="F316" s="22">
        <v>14.65</v>
      </c>
      <c r="G316" s="22">
        <v>20.6</v>
      </c>
      <c r="H316" s="22">
        <v>13.85</v>
      </c>
      <c r="I316" s="22">
        <v>16.690000000000001</v>
      </c>
      <c r="J316" s="22">
        <v>17.75</v>
      </c>
      <c r="K316" s="22">
        <v>21.33</v>
      </c>
      <c r="L316" s="22">
        <v>22.8</v>
      </c>
      <c r="M316">
        <v>1.9</v>
      </c>
      <c r="N316">
        <v>11.39</v>
      </c>
    </row>
    <row r="317" spans="1:14" x14ac:dyDescent="0.25">
      <c r="A317" t="s">
        <v>722</v>
      </c>
      <c r="B317" t="s">
        <v>113</v>
      </c>
      <c r="C317" t="s">
        <v>723</v>
      </c>
      <c r="D317">
        <v>100</v>
      </c>
      <c r="E317" s="22">
        <v>19.09</v>
      </c>
      <c r="F317" s="22">
        <v>15.42</v>
      </c>
      <c r="G317" s="22">
        <v>20.93</v>
      </c>
      <c r="H317" s="22">
        <v>14.36</v>
      </c>
      <c r="I317" s="22">
        <v>16.73</v>
      </c>
      <c r="J317" s="22">
        <v>18.03</v>
      </c>
      <c r="K317" s="22">
        <v>21.81</v>
      </c>
      <c r="L317" s="22">
        <v>23.67</v>
      </c>
      <c r="M317">
        <v>2.19</v>
      </c>
      <c r="N317">
        <v>14.58</v>
      </c>
    </row>
    <row r="318" spans="1:14" x14ac:dyDescent="0.25">
      <c r="A318" t="s">
        <v>74</v>
      </c>
      <c r="B318" t="s">
        <v>113</v>
      </c>
      <c r="C318" t="s">
        <v>75</v>
      </c>
      <c r="D318">
        <v>520</v>
      </c>
      <c r="E318" s="22">
        <v>15.2</v>
      </c>
      <c r="F318" s="22">
        <v>11.92</v>
      </c>
      <c r="G318" s="22">
        <v>16.84</v>
      </c>
      <c r="H318" s="22">
        <v>11.09</v>
      </c>
      <c r="I318" s="22">
        <v>13.43</v>
      </c>
      <c r="J318" s="22">
        <v>14.16</v>
      </c>
      <c r="K318" s="22">
        <v>17.52</v>
      </c>
      <c r="L318" s="22">
        <v>18.559999999999999</v>
      </c>
      <c r="M318">
        <v>1.02</v>
      </c>
      <c r="N318">
        <v>7.14</v>
      </c>
    </row>
    <row r="319" spans="1:14" x14ac:dyDescent="0.25">
      <c r="A319" t="s">
        <v>724</v>
      </c>
      <c r="B319" t="s">
        <v>113</v>
      </c>
      <c r="C319" t="s">
        <v>725</v>
      </c>
      <c r="D319">
        <v>10</v>
      </c>
      <c r="E319" s="22">
        <v>18.48</v>
      </c>
      <c r="F319" s="22">
        <v>13.94</v>
      </c>
      <c r="G319" s="22">
        <v>20.75</v>
      </c>
      <c r="H319" s="22">
        <v>14.09</v>
      </c>
      <c r="I319" s="22">
        <v>14.09</v>
      </c>
      <c r="J319" s="22">
        <v>17.63</v>
      </c>
      <c r="K319" s="22">
        <v>21.87</v>
      </c>
      <c r="L319" s="22">
        <v>24.81</v>
      </c>
      <c r="M319">
        <v>6.14</v>
      </c>
      <c r="N319">
        <v>29.72</v>
      </c>
    </row>
    <row r="320" spans="1:14" x14ac:dyDescent="0.25">
      <c r="A320" t="s">
        <v>726</v>
      </c>
      <c r="B320" t="s">
        <v>113</v>
      </c>
      <c r="C320" t="s">
        <v>727</v>
      </c>
      <c r="D320">
        <v>280</v>
      </c>
      <c r="E320" s="22">
        <v>19.68</v>
      </c>
      <c r="F320" s="22">
        <v>15.42</v>
      </c>
      <c r="G320" s="22">
        <v>21.82</v>
      </c>
      <c r="H320" s="22">
        <v>14.16</v>
      </c>
      <c r="I320" s="22">
        <v>17.190000000000001</v>
      </c>
      <c r="J320" s="22">
        <v>18.59</v>
      </c>
      <c r="K320" s="22">
        <v>22.74</v>
      </c>
      <c r="L320" s="22">
        <v>23.25</v>
      </c>
      <c r="M320">
        <v>1.35</v>
      </c>
      <c r="N320">
        <v>10.26</v>
      </c>
    </row>
    <row r="321" spans="1:14" x14ac:dyDescent="0.25">
      <c r="A321" t="s">
        <v>728</v>
      </c>
      <c r="B321" t="s">
        <v>113</v>
      </c>
      <c r="C321" t="s">
        <v>729</v>
      </c>
      <c r="D321">
        <v>250</v>
      </c>
      <c r="E321" s="22">
        <v>24.12</v>
      </c>
      <c r="F321" s="22">
        <v>16.510000000000002</v>
      </c>
      <c r="G321" s="22">
        <v>27.93</v>
      </c>
      <c r="H321" s="22">
        <v>14.71</v>
      </c>
      <c r="I321" s="22">
        <v>18.34</v>
      </c>
      <c r="J321" s="22">
        <v>22.62</v>
      </c>
      <c r="K321" s="22">
        <v>29.34</v>
      </c>
      <c r="L321" s="22">
        <v>30.74</v>
      </c>
      <c r="M321">
        <v>1.79</v>
      </c>
      <c r="N321">
        <v>10.43</v>
      </c>
    </row>
    <row r="322" spans="1:14" x14ac:dyDescent="0.25">
      <c r="A322" t="s">
        <v>730</v>
      </c>
      <c r="B322" t="s">
        <v>113</v>
      </c>
      <c r="C322" t="s">
        <v>731</v>
      </c>
      <c r="D322">
        <v>30</v>
      </c>
      <c r="E322" s="22">
        <v>15.44</v>
      </c>
      <c r="F322" s="22">
        <v>11.6</v>
      </c>
      <c r="G322" s="22">
        <v>17.36</v>
      </c>
      <c r="H322" s="22">
        <v>11.05</v>
      </c>
      <c r="I322" s="22">
        <v>11.95</v>
      </c>
      <c r="J322" s="22">
        <v>16.100000000000001</v>
      </c>
      <c r="K322" s="22">
        <v>17.350000000000001</v>
      </c>
      <c r="L322" s="22">
        <v>20.92</v>
      </c>
      <c r="M322">
        <v>4.57</v>
      </c>
      <c r="N322">
        <v>25.69</v>
      </c>
    </row>
    <row r="323" spans="1:14" x14ac:dyDescent="0.25">
      <c r="A323" t="s">
        <v>732</v>
      </c>
      <c r="B323" t="s">
        <v>113</v>
      </c>
      <c r="C323" t="s">
        <v>733</v>
      </c>
      <c r="D323">
        <v>20</v>
      </c>
      <c r="E323" s="22">
        <v>18.13</v>
      </c>
      <c r="F323" s="22">
        <v>14.8</v>
      </c>
      <c r="G323" s="22">
        <v>19.8</v>
      </c>
      <c r="H323" s="22">
        <v>13.12</v>
      </c>
      <c r="I323" s="22">
        <v>17.37</v>
      </c>
      <c r="J323" s="22">
        <v>17.7</v>
      </c>
      <c r="K323" s="22">
        <v>17.7</v>
      </c>
      <c r="L323" s="22">
        <v>22.37</v>
      </c>
      <c r="M323">
        <v>6.88</v>
      </c>
      <c r="N323">
        <v>35.92</v>
      </c>
    </row>
    <row r="324" spans="1:14" x14ac:dyDescent="0.25">
      <c r="A324" t="s">
        <v>734</v>
      </c>
      <c r="B324" t="s">
        <v>113</v>
      </c>
      <c r="C324" t="s">
        <v>735</v>
      </c>
      <c r="D324">
        <v>40</v>
      </c>
      <c r="E324" s="22">
        <v>17.39</v>
      </c>
      <c r="F324" s="22">
        <v>13.24</v>
      </c>
      <c r="G324" s="22">
        <v>19.46</v>
      </c>
      <c r="H324" s="22">
        <v>12.81</v>
      </c>
      <c r="I324" s="22">
        <v>14.56</v>
      </c>
      <c r="J324" s="22">
        <v>17.14</v>
      </c>
      <c r="K324" s="22">
        <v>18.3</v>
      </c>
      <c r="L324" s="22">
        <v>22.42</v>
      </c>
      <c r="M324">
        <v>3.44</v>
      </c>
      <c r="N324">
        <v>19.57</v>
      </c>
    </row>
    <row r="325" spans="1:14" x14ac:dyDescent="0.25">
      <c r="A325" t="s">
        <v>736</v>
      </c>
      <c r="B325" t="s">
        <v>113</v>
      </c>
      <c r="C325" t="s">
        <v>737</v>
      </c>
      <c r="D325">
        <v>200</v>
      </c>
      <c r="E325" s="22">
        <v>22.45</v>
      </c>
      <c r="F325" s="22">
        <v>14.76</v>
      </c>
      <c r="G325" s="22">
        <v>26.29</v>
      </c>
      <c r="H325" s="22">
        <v>13.74</v>
      </c>
      <c r="I325" s="22">
        <v>17.27</v>
      </c>
      <c r="J325" s="22">
        <v>22.04</v>
      </c>
      <c r="K325" s="22">
        <v>27.34</v>
      </c>
      <c r="L325" s="22">
        <v>29.34</v>
      </c>
      <c r="M325">
        <v>3.32</v>
      </c>
      <c r="N325">
        <v>11.87</v>
      </c>
    </row>
    <row r="326" spans="1:14" x14ac:dyDescent="0.25">
      <c r="A326" t="s">
        <v>738</v>
      </c>
      <c r="B326" t="s">
        <v>113</v>
      </c>
      <c r="C326" t="s">
        <v>739</v>
      </c>
      <c r="D326">
        <v>10</v>
      </c>
      <c r="E326" s="22">
        <v>16.100000000000001</v>
      </c>
      <c r="F326" s="22">
        <v>14.03</v>
      </c>
      <c r="G326" s="22">
        <v>17.14</v>
      </c>
      <c r="H326" s="22">
        <v>14.12</v>
      </c>
      <c r="I326" s="22">
        <v>14.27</v>
      </c>
      <c r="J326" s="22">
        <v>14.92</v>
      </c>
      <c r="K326" s="22">
        <v>17.7</v>
      </c>
      <c r="L326" s="22">
        <v>19.04</v>
      </c>
      <c r="M326">
        <v>5.66</v>
      </c>
      <c r="N326">
        <v>34.270000000000003</v>
      </c>
    </row>
    <row r="327" spans="1:14" x14ac:dyDescent="0.25">
      <c r="A327" t="s">
        <v>740</v>
      </c>
      <c r="B327" t="s">
        <v>113</v>
      </c>
      <c r="C327" t="s">
        <v>741</v>
      </c>
      <c r="D327">
        <v>20</v>
      </c>
      <c r="E327" s="22">
        <v>15.6</v>
      </c>
      <c r="F327" s="22">
        <v>13.19</v>
      </c>
      <c r="G327" s="22">
        <v>16.8</v>
      </c>
      <c r="H327" s="22">
        <v>11.34</v>
      </c>
      <c r="I327" s="22">
        <v>14.31</v>
      </c>
      <c r="J327" s="22">
        <v>14.31</v>
      </c>
      <c r="K327" s="22">
        <v>14.81</v>
      </c>
      <c r="L327" s="22">
        <v>22.95</v>
      </c>
      <c r="M327">
        <v>7.77</v>
      </c>
      <c r="N327">
        <v>31.64</v>
      </c>
    </row>
    <row r="328" spans="1:14" x14ac:dyDescent="0.25">
      <c r="A328" t="s">
        <v>742</v>
      </c>
      <c r="B328" t="s">
        <v>113</v>
      </c>
      <c r="C328" t="s">
        <v>743</v>
      </c>
      <c r="D328">
        <v>90</v>
      </c>
      <c r="E328" s="22">
        <v>20.260000000000002</v>
      </c>
      <c r="F328" s="22">
        <v>13.6</v>
      </c>
      <c r="G328" s="22">
        <v>23.58</v>
      </c>
      <c r="H328" s="22">
        <v>11.15</v>
      </c>
      <c r="I328" s="22">
        <v>14.41</v>
      </c>
      <c r="J328" s="22">
        <v>18.3</v>
      </c>
      <c r="K328" s="22">
        <v>23.54</v>
      </c>
      <c r="L328" s="22">
        <v>29.67</v>
      </c>
      <c r="M328">
        <v>4.25</v>
      </c>
      <c r="N328">
        <v>20.41</v>
      </c>
    </row>
    <row r="329" spans="1:14" x14ac:dyDescent="0.25">
      <c r="A329" t="s">
        <v>744</v>
      </c>
      <c r="B329" t="s">
        <v>113</v>
      </c>
      <c r="C329" t="s">
        <v>745</v>
      </c>
      <c r="D329">
        <v>80</v>
      </c>
      <c r="E329" s="22">
        <v>15.88</v>
      </c>
      <c r="F329" s="22">
        <v>13.24</v>
      </c>
      <c r="G329" s="22">
        <v>17.2</v>
      </c>
      <c r="H329" s="22">
        <v>13.29</v>
      </c>
      <c r="I329" s="22">
        <v>13.55</v>
      </c>
      <c r="J329" s="22">
        <v>14.31</v>
      </c>
      <c r="K329" s="22">
        <v>17.54</v>
      </c>
      <c r="L329" s="22">
        <v>20.61</v>
      </c>
      <c r="M329">
        <v>2.0499999999999998</v>
      </c>
      <c r="N329">
        <v>14.58</v>
      </c>
    </row>
    <row r="330" spans="1:14" x14ac:dyDescent="0.25">
      <c r="A330" t="s">
        <v>746</v>
      </c>
      <c r="B330" t="s">
        <v>113</v>
      </c>
      <c r="C330" t="s">
        <v>747</v>
      </c>
      <c r="D330">
        <v>50</v>
      </c>
      <c r="E330" s="22">
        <v>14.56</v>
      </c>
      <c r="F330" s="22">
        <v>11.86</v>
      </c>
      <c r="G330" s="22">
        <v>15.92</v>
      </c>
      <c r="H330" s="22">
        <v>10.84</v>
      </c>
      <c r="I330" s="22">
        <v>13.51</v>
      </c>
      <c r="J330" s="22">
        <v>13.96</v>
      </c>
      <c r="K330" s="22">
        <v>17.02</v>
      </c>
      <c r="L330" s="22">
        <v>17.48</v>
      </c>
      <c r="M330">
        <v>2.54</v>
      </c>
      <c r="N330">
        <v>17.39</v>
      </c>
    </row>
    <row r="331" spans="1:14" x14ac:dyDescent="0.25">
      <c r="A331" t="s">
        <v>748</v>
      </c>
      <c r="B331" t="s">
        <v>113</v>
      </c>
      <c r="C331" t="s">
        <v>749</v>
      </c>
      <c r="D331">
        <v>50</v>
      </c>
      <c r="E331" s="22">
        <v>27.68</v>
      </c>
      <c r="F331" s="22">
        <v>17.93</v>
      </c>
      <c r="G331" s="22">
        <v>32.56</v>
      </c>
      <c r="H331" s="22">
        <v>17.920000000000002</v>
      </c>
      <c r="I331" s="22">
        <v>18.510000000000002</v>
      </c>
      <c r="J331" s="22">
        <v>28.18</v>
      </c>
      <c r="K331" s="22">
        <v>29.5</v>
      </c>
      <c r="L331" s="22">
        <v>44.7</v>
      </c>
      <c r="M331">
        <v>4.33</v>
      </c>
      <c r="N331">
        <v>18.25</v>
      </c>
    </row>
    <row r="332" spans="1:14" x14ac:dyDescent="0.25">
      <c r="A332" t="s">
        <v>750</v>
      </c>
      <c r="B332" t="s">
        <v>113</v>
      </c>
      <c r="C332" t="s">
        <v>751</v>
      </c>
      <c r="D332">
        <v>120</v>
      </c>
      <c r="E332" s="22">
        <v>15.8</v>
      </c>
      <c r="F332" s="22">
        <v>11.95</v>
      </c>
      <c r="G332" s="22">
        <v>17.72</v>
      </c>
      <c r="H332" s="22">
        <v>10.92</v>
      </c>
      <c r="I332" s="22">
        <v>13.82</v>
      </c>
      <c r="J332" s="22">
        <v>14.56</v>
      </c>
      <c r="K332" s="22">
        <v>18.260000000000002</v>
      </c>
      <c r="L332" s="22">
        <v>20.84</v>
      </c>
      <c r="M332">
        <v>2.38</v>
      </c>
      <c r="N332">
        <v>16.670000000000002</v>
      </c>
    </row>
    <row r="333" spans="1:14" x14ac:dyDescent="0.25">
      <c r="A333" t="s">
        <v>752</v>
      </c>
      <c r="B333" t="s">
        <v>113</v>
      </c>
      <c r="C333" t="s">
        <v>753</v>
      </c>
      <c r="D333">
        <v>50</v>
      </c>
      <c r="E333" s="22">
        <v>24.53</v>
      </c>
      <c r="F333" s="22">
        <v>16.02</v>
      </c>
      <c r="G333" s="22">
        <v>28.79</v>
      </c>
      <c r="H333" s="22">
        <v>15.94</v>
      </c>
      <c r="I333" s="22">
        <v>17.670000000000002</v>
      </c>
      <c r="J333" s="22">
        <v>21.68</v>
      </c>
      <c r="K333" s="22">
        <v>29.09</v>
      </c>
      <c r="L333" s="22">
        <v>40.04</v>
      </c>
      <c r="M333">
        <v>5.14</v>
      </c>
      <c r="N333">
        <v>16.420000000000002</v>
      </c>
    </row>
    <row r="334" spans="1:14" x14ac:dyDescent="0.25">
      <c r="A334" t="s">
        <v>754</v>
      </c>
      <c r="B334" t="s">
        <v>113</v>
      </c>
      <c r="C334" t="s">
        <v>755</v>
      </c>
      <c r="D334">
        <v>90</v>
      </c>
      <c r="E334" s="22">
        <v>19.8</v>
      </c>
      <c r="F334" s="22">
        <v>12.32</v>
      </c>
      <c r="G334" s="22">
        <v>23.54</v>
      </c>
      <c r="H334" s="22">
        <v>10.91</v>
      </c>
      <c r="I334" s="22">
        <v>13.95</v>
      </c>
      <c r="J334" s="22">
        <v>17.670000000000002</v>
      </c>
      <c r="K334" s="22">
        <v>22.55</v>
      </c>
      <c r="L334" s="22">
        <v>29.34</v>
      </c>
      <c r="M334">
        <v>4.3</v>
      </c>
      <c r="N334">
        <v>13.86</v>
      </c>
    </row>
    <row r="335" spans="1:14" x14ac:dyDescent="0.25">
      <c r="A335" t="s">
        <v>756</v>
      </c>
      <c r="B335" t="s">
        <v>113</v>
      </c>
      <c r="C335" t="s">
        <v>757</v>
      </c>
      <c r="D335">
        <v>120</v>
      </c>
      <c r="E335" s="22">
        <v>26.86</v>
      </c>
      <c r="F335" s="22">
        <v>17.7</v>
      </c>
      <c r="G335" s="22">
        <v>31.44</v>
      </c>
      <c r="H335" s="22">
        <v>16.07</v>
      </c>
      <c r="I335" s="22">
        <v>18.149999999999999</v>
      </c>
      <c r="J335" s="22">
        <v>22.61</v>
      </c>
      <c r="K335" s="22">
        <v>29.15</v>
      </c>
      <c r="L335" s="22">
        <v>37.9</v>
      </c>
      <c r="M335">
        <v>3.29</v>
      </c>
      <c r="N335">
        <v>11.87</v>
      </c>
    </row>
    <row r="336" spans="1:14" x14ac:dyDescent="0.25">
      <c r="A336" t="s">
        <v>78</v>
      </c>
      <c r="B336" t="s">
        <v>113</v>
      </c>
      <c r="C336" t="s">
        <v>79</v>
      </c>
      <c r="D336">
        <v>280</v>
      </c>
      <c r="E336" s="22">
        <v>18.59</v>
      </c>
      <c r="F336" s="22">
        <v>14.45</v>
      </c>
      <c r="G336" s="22">
        <v>20.66</v>
      </c>
      <c r="H336" s="22">
        <v>14.01</v>
      </c>
      <c r="I336" s="22">
        <v>14.5</v>
      </c>
      <c r="J336" s="22">
        <v>17.7</v>
      </c>
      <c r="K336" s="22">
        <v>18.27</v>
      </c>
      <c r="L336" s="22">
        <v>22.46</v>
      </c>
      <c r="M336">
        <v>1.92</v>
      </c>
      <c r="N336">
        <v>9.17</v>
      </c>
    </row>
    <row r="337" spans="1:14" x14ac:dyDescent="0.25">
      <c r="A337" t="s">
        <v>758</v>
      </c>
      <c r="B337" t="s">
        <v>113</v>
      </c>
      <c r="C337" t="s">
        <v>759</v>
      </c>
      <c r="D337">
        <v>340</v>
      </c>
      <c r="E337" s="22">
        <v>30.35</v>
      </c>
      <c r="F337" s="22">
        <v>19.16</v>
      </c>
      <c r="G337" s="22">
        <v>35.950000000000003</v>
      </c>
      <c r="H337" s="22">
        <v>17.91</v>
      </c>
      <c r="I337" s="22">
        <v>21.84</v>
      </c>
      <c r="J337" s="22">
        <v>28.92</v>
      </c>
      <c r="K337" s="22">
        <v>37.03</v>
      </c>
      <c r="L337" s="22">
        <v>47.13</v>
      </c>
      <c r="M337">
        <v>1.61</v>
      </c>
      <c r="N337">
        <v>6.44</v>
      </c>
    </row>
    <row r="338" spans="1:14" x14ac:dyDescent="0.25">
      <c r="A338" t="s">
        <v>760</v>
      </c>
      <c r="B338" t="s">
        <v>113</v>
      </c>
      <c r="C338" t="s">
        <v>761</v>
      </c>
      <c r="D338">
        <v>40</v>
      </c>
      <c r="E338" s="22">
        <v>19.45</v>
      </c>
      <c r="F338" s="22">
        <v>14</v>
      </c>
      <c r="G338" s="22">
        <v>22.18</v>
      </c>
      <c r="H338" s="22">
        <v>14.1</v>
      </c>
      <c r="I338" s="22">
        <v>14.1</v>
      </c>
      <c r="J338" s="22">
        <v>14.3</v>
      </c>
      <c r="K338" s="22">
        <v>22.64</v>
      </c>
      <c r="L338" s="22">
        <v>28.5</v>
      </c>
      <c r="M338">
        <v>10.25</v>
      </c>
      <c r="N338">
        <v>32.82</v>
      </c>
    </row>
    <row r="339" spans="1:14" x14ac:dyDescent="0.25">
      <c r="A339" t="s">
        <v>762</v>
      </c>
      <c r="B339" t="s">
        <v>113</v>
      </c>
      <c r="C339" t="s">
        <v>763</v>
      </c>
      <c r="D339">
        <v>100</v>
      </c>
      <c r="E339" s="22">
        <v>24.81</v>
      </c>
      <c r="F339" s="22">
        <v>17.010000000000002</v>
      </c>
      <c r="G339" s="22">
        <v>28.7</v>
      </c>
      <c r="H339" s="22">
        <v>16.07</v>
      </c>
      <c r="I339" s="22">
        <v>18.32</v>
      </c>
      <c r="J339" s="22">
        <v>22.92</v>
      </c>
      <c r="K339" s="22">
        <v>28.9</v>
      </c>
      <c r="L339" s="22">
        <v>37.47</v>
      </c>
      <c r="M339">
        <v>3.49</v>
      </c>
      <c r="N339">
        <v>17.66</v>
      </c>
    </row>
    <row r="340" spans="1:14" x14ac:dyDescent="0.25">
      <c r="A340" t="s">
        <v>764</v>
      </c>
      <c r="B340" t="s">
        <v>113</v>
      </c>
      <c r="C340" t="s">
        <v>765</v>
      </c>
      <c r="D340">
        <v>20</v>
      </c>
      <c r="E340" s="22">
        <v>22.8</v>
      </c>
      <c r="F340" s="22">
        <v>16.829999999999998</v>
      </c>
      <c r="G340" s="22">
        <v>25.78</v>
      </c>
      <c r="H340" s="22">
        <v>16.37</v>
      </c>
      <c r="I340" s="22">
        <v>17.11</v>
      </c>
      <c r="J340" s="22">
        <v>21.25</v>
      </c>
      <c r="K340" s="22">
        <v>25.84</v>
      </c>
      <c r="L340" s="22">
        <v>31.05</v>
      </c>
      <c r="M340">
        <v>5.55</v>
      </c>
      <c r="N340">
        <v>25.61</v>
      </c>
    </row>
    <row r="341" spans="1:14" x14ac:dyDescent="0.25">
      <c r="A341" t="s">
        <v>766</v>
      </c>
      <c r="B341" t="s">
        <v>113</v>
      </c>
      <c r="C341" t="s">
        <v>767</v>
      </c>
      <c r="D341">
        <v>20</v>
      </c>
      <c r="E341" s="22">
        <v>33.75</v>
      </c>
      <c r="F341" s="22">
        <v>22.24</v>
      </c>
      <c r="G341" s="22">
        <v>39.51</v>
      </c>
      <c r="H341" s="22">
        <v>18.36</v>
      </c>
      <c r="I341" s="22">
        <v>27.34</v>
      </c>
      <c r="J341" s="22">
        <v>33.729999999999997</v>
      </c>
      <c r="K341" s="22">
        <v>39.130000000000003</v>
      </c>
      <c r="L341" s="22">
        <v>48.59</v>
      </c>
      <c r="M341">
        <v>6.28</v>
      </c>
      <c r="N341">
        <v>28.54</v>
      </c>
    </row>
    <row r="342" spans="1:14" x14ac:dyDescent="0.25">
      <c r="A342" t="s">
        <v>768</v>
      </c>
      <c r="B342" t="s">
        <v>113</v>
      </c>
      <c r="C342" t="s">
        <v>769</v>
      </c>
      <c r="D342">
        <v>30</v>
      </c>
      <c r="E342" s="22">
        <v>19.59</v>
      </c>
      <c r="F342" s="22">
        <v>14.03</v>
      </c>
      <c r="G342" s="22">
        <v>22.37</v>
      </c>
      <c r="H342" s="22">
        <v>13.6</v>
      </c>
      <c r="I342" s="22">
        <v>14.42</v>
      </c>
      <c r="J342" s="22">
        <v>20.71</v>
      </c>
      <c r="K342" s="22">
        <v>22.88</v>
      </c>
      <c r="L342" s="22">
        <v>22.88</v>
      </c>
      <c r="M342">
        <v>4.8499999999999996</v>
      </c>
      <c r="N342">
        <v>26.57</v>
      </c>
    </row>
    <row r="343" spans="1:14" x14ac:dyDescent="0.25">
      <c r="A343" t="s">
        <v>770</v>
      </c>
      <c r="B343" t="s">
        <v>113</v>
      </c>
      <c r="C343" t="s">
        <v>771</v>
      </c>
      <c r="D343">
        <v>190</v>
      </c>
      <c r="E343" s="22">
        <v>24.28</v>
      </c>
      <c r="F343" s="22">
        <v>17.21</v>
      </c>
      <c r="G343" s="22">
        <v>27.81</v>
      </c>
      <c r="H343" s="22">
        <v>14.79</v>
      </c>
      <c r="I343" s="22">
        <v>20.6</v>
      </c>
      <c r="J343" s="22">
        <v>22.11</v>
      </c>
      <c r="K343" s="22">
        <v>27.8</v>
      </c>
      <c r="L343" s="22">
        <v>35.200000000000003</v>
      </c>
      <c r="M343">
        <v>3.57</v>
      </c>
      <c r="N343">
        <v>20</v>
      </c>
    </row>
    <row r="344" spans="1:14" x14ac:dyDescent="0.25">
      <c r="A344" t="s">
        <v>772</v>
      </c>
      <c r="B344" t="s">
        <v>113</v>
      </c>
      <c r="C344" t="s">
        <v>773</v>
      </c>
      <c r="D344">
        <v>80</v>
      </c>
      <c r="E344" s="22">
        <v>21.8</v>
      </c>
      <c r="F344" s="22">
        <v>14.61</v>
      </c>
      <c r="G344" s="22">
        <v>25.4</v>
      </c>
      <c r="H344" s="22">
        <v>13.66</v>
      </c>
      <c r="I344" s="22">
        <v>17.100000000000001</v>
      </c>
      <c r="J344" s="22">
        <v>19.59</v>
      </c>
      <c r="K344" s="22">
        <v>23.26</v>
      </c>
      <c r="L344" s="22">
        <v>31.72</v>
      </c>
      <c r="M344">
        <v>3.4</v>
      </c>
      <c r="N344">
        <v>15.61</v>
      </c>
    </row>
    <row r="345" spans="1:14" x14ac:dyDescent="0.25">
      <c r="A345" t="s">
        <v>774</v>
      </c>
      <c r="B345" t="s">
        <v>113</v>
      </c>
      <c r="C345" t="s">
        <v>775</v>
      </c>
      <c r="D345">
        <v>440</v>
      </c>
      <c r="E345" s="22">
        <v>21.91</v>
      </c>
      <c r="F345" s="22">
        <v>12.54</v>
      </c>
      <c r="G345" s="22">
        <v>26.59</v>
      </c>
      <c r="H345" s="22">
        <v>11.13</v>
      </c>
      <c r="I345" s="22">
        <v>14.21</v>
      </c>
      <c r="J345" s="22">
        <v>20.309999999999999</v>
      </c>
      <c r="K345" s="22">
        <v>27.84</v>
      </c>
      <c r="L345" s="22">
        <v>35.020000000000003</v>
      </c>
      <c r="M345">
        <v>1.98</v>
      </c>
      <c r="N345">
        <v>7.98</v>
      </c>
    </row>
    <row r="346" spans="1:14" x14ac:dyDescent="0.25">
      <c r="A346" t="s">
        <v>776</v>
      </c>
      <c r="B346" t="s">
        <v>113</v>
      </c>
      <c r="C346" t="s">
        <v>777</v>
      </c>
      <c r="D346">
        <v>160</v>
      </c>
      <c r="E346" s="22">
        <v>22.23</v>
      </c>
      <c r="F346" s="22">
        <v>14.58</v>
      </c>
      <c r="G346" s="22">
        <v>26.05</v>
      </c>
      <c r="H346" s="22">
        <v>13.95</v>
      </c>
      <c r="I346" s="22">
        <v>16.89</v>
      </c>
      <c r="J346" s="22">
        <v>22.07</v>
      </c>
      <c r="K346" s="22">
        <v>28.78</v>
      </c>
      <c r="L346" s="22">
        <v>30.31</v>
      </c>
      <c r="M346">
        <v>2.16</v>
      </c>
      <c r="N346">
        <v>9.1999999999999993</v>
      </c>
    </row>
    <row r="347" spans="1:14" x14ac:dyDescent="0.25">
      <c r="A347" t="s">
        <v>778</v>
      </c>
      <c r="B347" t="s">
        <v>113</v>
      </c>
      <c r="C347" t="s">
        <v>779</v>
      </c>
      <c r="D347">
        <v>20</v>
      </c>
      <c r="E347" s="22">
        <v>18.84</v>
      </c>
      <c r="F347" s="22">
        <v>13.91</v>
      </c>
      <c r="G347" s="22">
        <v>21.3</v>
      </c>
      <c r="H347" s="22">
        <v>14.24</v>
      </c>
      <c r="I347" s="22">
        <v>14.42</v>
      </c>
      <c r="J347" s="22">
        <v>17.739999999999998</v>
      </c>
      <c r="K347" s="22">
        <v>21.97</v>
      </c>
      <c r="L347" s="22">
        <v>28.04</v>
      </c>
      <c r="M347">
        <v>6.18</v>
      </c>
      <c r="N347">
        <v>29.8</v>
      </c>
    </row>
    <row r="348" spans="1:14" x14ac:dyDescent="0.25">
      <c r="A348" t="s">
        <v>780</v>
      </c>
      <c r="B348" t="s">
        <v>113</v>
      </c>
      <c r="C348" t="s">
        <v>781</v>
      </c>
      <c r="D348">
        <v>70</v>
      </c>
      <c r="E348" s="22">
        <v>26.04</v>
      </c>
      <c r="F348" s="22">
        <v>18.14</v>
      </c>
      <c r="G348" s="22">
        <v>29.99</v>
      </c>
      <c r="H348" s="22">
        <v>17.55</v>
      </c>
      <c r="I348" s="22">
        <v>20.079999999999998</v>
      </c>
      <c r="J348" s="22">
        <v>25.68</v>
      </c>
      <c r="K348" s="22">
        <v>28.9</v>
      </c>
      <c r="L348" s="22">
        <v>36.83</v>
      </c>
      <c r="M348">
        <v>3.02</v>
      </c>
      <c r="N348">
        <v>16.899999999999999</v>
      </c>
    </row>
    <row r="349" spans="1:14" x14ac:dyDescent="0.25">
      <c r="A349" t="s">
        <v>782</v>
      </c>
      <c r="B349" t="s">
        <v>113</v>
      </c>
      <c r="C349" t="s">
        <v>783</v>
      </c>
      <c r="D349">
        <v>20</v>
      </c>
      <c r="E349" s="22">
        <v>17.309999999999999</v>
      </c>
      <c r="F349" s="22">
        <v>13.48</v>
      </c>
      <c r="G349" s="22">
        <v>19.23</v>
      </c>
      <c r="H349" s="22">
        <v>13.72</v>
      </c>
      <c r="I349" s="22">
        <v>14.35</v>
      </c>
      <c r="J349" s="22">
        <v>17.96</v>
      </c>
      <c r="K349" s="22">
        <v>18.13</v>
      </c>
      <c r="L349" s="22">
        <v>22.68</v>
      </c>
      <c r="M349">
        <v>4.07</v>
      </c>
      <c r="N349">
        <v>28.55</v>
      </c>
    </row>
    <row r="350" spans="1:14" x14ac:dyDescent="0.25">
      <c r="A350" t="s">
        <v>784</v>
      </c>
      <c r="B350" t="s">
        <v>113</v>
      </c>
      <c r="C350" t="s">
        <v>785</v>
      </c>
      <c r="D350">
        <v>10</v>
      </c>
      <c r="E350" s="22">
        <v>15.94</v>
      </c>
      <c r="F350" s="22">
        <v>10.49</v>
      </c>
      <c r="G350" s="22">
        <v>18.670000000000002</v>
      </c>
      <c r="H350" s="22">
        <v>8.57</v>
      </c>
      <c r="I350" s="22">
        <v>11.72</v>
      </c>
      <c r="J350" s="22">
        <v>17.82</v>
      </c>
      <c r="K350" s="22">
        <v>19.39</v>
      </c>
      <c r="L350" s="22">
        <v>21.53</v>
      </c>
      <c r="M350">
        <v>6.91</v>
      </c>
      <c r="N350">
        <v>29.67</v>
      </c>
    </row>
    <row r="351" spans="1:14" x14ac:dyDescent="0.25">
      <c r="A351" t="s">
        <v>786</v>
      </c>
      <c r="B351" t="s">
        <v>113</v>
      </c>
      <c r="C351" t="s">
        <v>787</v>
      </c>
      <c r="D351">
        <v>90</v>
      </c>
      <c r="E351" s="22">
        <v>13.47</v>
      </c>
      <c r="F351" s="22">
        <v>10.53</v>
      </c>
      <c r="G351" s="22">
        <v>14.94</v>
      </c>
      <c r="H351" s="22">
        <v>10.71</v>
      </c>
      <c r="I351" s="22">
        <v>11.1</v>
      </c>
      <c r="J351" s="22">
        <v>13.56</v>
      </c>
      <c r="K351" s="22">
        <v>14</v>
      </c>
      <c r="L351" s="22">
        <v>17.399999999999999</v>
      </c>
      <c r="M351">
        <v>2.37</v>
      </c>
      <c r="N351">
        <v>16.43</v>
      </c>
    </row>
    <row r="352" spans="1:14" x14ac:dyDescent="0.25">
      <c r="A352" t="s">
        <v>788</v>
      </c>
      <c r="B352" t="s">
        <v>113</v>
      </c>
      <c r="C352" t="s">
        <v>789</v>
      </c>
      <c r="D352">
        <v>40</v>
      </c>
      <c r="E352" s="22">
        <v>20.3</v>
      </c>
      <c r="F352" s="22">
        <v>14.85</v>
      </c>
      <c r="G352" s="22">
        <v>23.03</v>
      </c>
      <c r="H352" s="22">
        <v>13.95</v>
      </c>
      <c r="I352" s="22">
        <v>17.739999999999998</v>
      </c>
      <c r="J352" s="22">
        <v>18.34</v>
      </c>
      <c r="K352" s="22">
        <v>23.2</v>
      </c>
      <c r="L352" s="22">
        <v>29.65</v>
      </c>
      <c r="M352">
        <v>3.99</v>
      </c>
      <c r="N352">
        <v>19.600000000000001</v>
      </c>
    </row>
    <row r="353" spans="1:14" x14ac:dyDescent="0.25">
      <c r="A353" t="s">
        <v>790</v>
      </c>
      <c r="B353" t="s">
        <v>113</v>
      </c>
      <c r="C353" t="s">
        <v>791</v>
      </c>
      <c r="D353">
        <v>150</v>
      </c>
      <c r="E353" s="22">
        <v>22.08</v>
      </c>
      <c r="F353" s="22">
        <v>15.83</v>
      </c>
      <c r="G353" s="22">
        <v>25.2</v>
      </c>
      <c r="H353" s="22">
        <v>14.26</v>
      </c>
      <c r="I353" s="22">
        <v>17.89</v>
      </c>
      <c r="J353" s="22">
        <v>22.3</v>
      </c>
      <c r="K353" s="22">
        <v>26.93</v>
      </c>
      <c r="L353" s="22">
        <v>29.65</v>
      </c>
      <c r="M353">
        <v>1.95</v>
      </c>
      <c r="N353">
        <v>12.12</v>
      </c>
    </row>
    <row r="354" spans="1:14" x14ac:dyDescent="0.25">
      <c r="A354" t="s">
        <v>792</v>
      </c>
      <c r="B354" t="s">
        <v>113</v>
      </c>
      <c r="C354" t="s">
        <v>793</v>
      </c>
      <c r="D354">
        <v>20</v>
      </c>
      <c r="E354" s="22">
        <v>17.73</v>
      </c>
      <c r="F354" s="22">
        <v>11.47</v>
      </c>
      <c r="G354" s="22">
        <v>20.86</v>
      </c>
      <c r="H354" s="22">
        <v>10.93</v>
      </c>
      <c r="I354" s="22">
        <v>13.04</v>
      </c>
      <c r="J354" s="22">
        <v>17.93</v>
      </c>
      <c r="K354" s="22">
        <v>22.12</v>
      </c>
      <c r="L354" s="22">
        <v>24.05</v>
      </c>
      <c r="M354">
        <v>6.04</v>
      </c>
      <c r="N354">
        <v>26.54</v>
      </c>
    </row>
    <row r="355" spans="1:14" x14ac:dyDescent="0.25">
      <c r="A355" t="s">
        <v>794</v>
      </c>
      <c r="B355" t="s">
        <v>113</v>
      </c>
      <c r="C355" t="s">
        <v>795</v>
      </c>
      <c r="D355">
        <v>230</v>
      </c>
      <c r="E355" s="22">
        <v>23.99</v>
      </c>
      <c r="F355" s="22">
        <v>17.13</v>
      </c>
      <c r="G355" s="22">
        <v>27.43</v>
      </c>
      <c r="H355" s="22">
        <v>16.47</v>
      </c>
      <c r="I355" s="22">
        <v>18.34</v>
      </c>
      <c r="J355" s="22">
        <v>22.88</v>
      </c>
      <c r="K355" s="22">
        <v>28</v>
      </c>
      <c r="L355" s="22">
        <v>31.79</v>
      </c>
      <c r="M355">
        <v>1.61</v>
      </c>
      <c r="N355">
        <v>9.3699999999999992</v>
      </c>
    </row>
    <row r="356" spans="1:14" x14ac:dyDescent="0.25">
      <c r="A356" t="s">
        <v>796</v>
      </c>
      <c r="B356" t="s">
        <v>113</v>
      </c>
      <c r="C356" t="s">
        <v>797</v>
      </c>
      <c r="D356">
        <v>30</v>
      </c>
      <c r="E356" s="22">
        <v>24.63</v>
      </c>
      <c r="F356" s="22">
        <v>18.440000000000001</v>
      </c>
      <c r="G356" s="22">
        <v>27.72</v>
      </c>
      <c r="H356" s="22">
        <v>16.87</v>
      </c>
      <c r="I356" s="22">
        <v>21.41</v>
      </c>
      <c r="J356" s="22">
        <v>22.99</v>
      </c>
      <c r="K356" s="22">
        <v>28.55</v>
      </c>
      <c r="L356" s="22">
        <v>29.33</v>
      </c>
      <c r="M356">
        <v>4.32</v>
      </c>
      <c r="N356">
        <v>24.16</v>
      </c>
    </row>
    <row r="357" spans="1:14" x14ac:dyDescent="0.25">
      <c r="A357" t="s">
        <v>798</v>
      </c>
      <c r="B357" t="s">
        <v>113</v>
      </c>
      <c r="C357" t="s">
        <v>799</v>
      </c>
      <c r="D357">
        <v>130</v>
      </c>
      <c r="E357" s="22">
        <v>30</v>
      </c>
      <c r="F357" s="22">
        <v>18.37</v>
      </c>
      <c r="G357" s="22">
        <v>35.81</v>
      </c>
      <c r="H357" s="22">
        <v>14.62</v>
      </c>
      <c r="I357" s="22">
        <v>22.03</v>
      </c>
      <c r="J357" s="22">
        <v>29.41</v>
      </c>
      <c r="K357" s="22">
        <v>36.729999999999997</v>
      </c>
      <c r="L357" s="22">
        <v>46.61</v>
      </c>
      <c r="M357">
        <v>3.19</v>
      </c>
      <c r="N357">
        <v>17.13</v>
      </c>
    </row>
    <row r="358" spans="1:14" x14ac:dyDescent="0.25">
      <c r="A358" t="s">
        <v>800</v>
      </c>
      <c r="B358" t="s">
        <v>113</v>
      </c>
      <c r="C358" t="s">
        <v>801</v>
      </c>
      <c r="D358">
        <v>60</v>
      </c>
      <c r="E358" s="22">
        <v>30.25</v>
      </c>
      <c r="F358" s="22">
        <v>18.559999999999999</v>
      </c>
      <c r="G358" s="22">
        <v>36.1</v>
      </c>
      <c r="H358" s="22">
        <v>14.55</v>
      </c>
      <c r="I358" s="22">
        <v>22.14</v>
      </c>
      <c r="J358" s="22">
        <v>36.78</v>
      </c>
      <c r="K358" s="22">
        <v>36.82</v>
      </c>
      <c r="L358" s="22">
        <v>37.369999999999997</v>
      </c>
      <c r="M358">
        <v>4.18</v>
      </c>
      <c r="N358">
        <v>19.59</v>
      </c>
    </row>
    <row r="359" spans="1:14" x14ac:dyDescent="0.25">
      <c r="A359" t="s">
        <v>802</v>
      </c>
      <c r="B359" t="s">
        <v>113</v>
      </c>
      <c r="C359" t="s">
        <v>803</v>
      </c>
      <c r="D359">
        <v>20</v>
      </c>
      <c r="E359" s="22">
        <v>21.34</v>
      </c>
      <c r="F359" s="22">
        <v>13.75</v>
      </c>
      <c r="G359" s="22">
        <v>25.13</v>
      </c>
      <c r="H359" s="22">
        <v>14.1</v>
      </c>
      <c r="I359" s="22">
        <v>14.15</v>
      </c>
      <c r="J359" s="22">
        <v>19.510000000000002</v>
      </c>
      <c r="K359" s="22">
        <v>28.9</v>
      </c>
      <c r="L359" s="22">
        <v>32.97</v>
      </c>
      <c r="M359">
        <v>9.3699999999999992</v>
      </c>
      <c r="N359">
        <v>31.06</v>
      </c>
    </row>
    <row r="360" spans="1:14" x14ac:dyDescent="0.25">
      <c r="A360" t="s">
        <v>98</v>
      </c>
      <c r="B360" t="s">
        <v>113</v>
      </c>
      <c r="C360" t="s">
        <v>99</v>
      </c>
      <c r="D360">
        <v>920</v>
      </c>
      <c r="E360" s="22">
        <v>16.82</v>
      </c>
      <c r="F360" s="22">
        <v>11.78</v>
      </c>
      <c r="G360" s="22">
        <v>19.34</v>
      </c>
      <c r="H360" s="22">
        <v>10.93</v>
      </c>
      <c r="I360" s="22">
        <v>13.84</v>
      </c>
      <c r="J360" s="22">
        <v>14.87</v>
      </c>
      <c r="K360" s="22">
        <v>18.41</v>
      </c>
      <c r="L360" s="22">
        <v>23.09</v>
      </c>
      <c r="M360">
        <v>1.06</v>
      </c>
      <c r="N360">
        <v>4.7699999999999996</v>
      </c>
    </row>
    <row r="361" spans="1:14" x14ac:dyDescent="0.25">
      <c r="A361" t="s">
        <v>804</v>
      </c>
      <c r="B361" t="s">
        <v>113</v>
      </c>
      <c r="C361" t="s">
        <v>805</v>
      </c>
      <c r="D361" t="s">
        <v>115</v>
      </c>
      <c r="E361" s="22">
        <v>27.9</v>
      </c>
      <c r="F361" s="22">
        <v>23.2</v>
      </c>
      <c r="G361" s="22">
        <v>30.26</v>
      </c>
      <c r="H361" s="22">
        <v>22.56</v>
      </c>
      <c r="I361" s="22">
        <v>22.84</v>
      </c>
      <c r="J361" s="22">
        <v>29.2</v>
      </c>
      <c r="K361" s="22">
        <v>29.2</v>
      </c>
      <c r="L361" s="22">
        <v>29.2</v>
      </c>
      <c r="M361">
        <v>3.58</v>
      </c>
      <c r="N361" t="s">
        <v>115</v>
      </c>
    </row>
    <row r="362" spans="1:14" x14ac:dyDescent="0.25">
      <c r="A362" t="s">
        <v>806</v>
      </c>
      <c r="B362" t="s">
        <v>113</v>
      </c>
      <c r="C362" t="s">
        <v>807</v>
      </c>
      <c r="D362">
        <v>40</v>
      </c>
      <c r="E362" s="22">
        <v>19.98</v>
      </c>
      <c r="F362" s="22">
        <v>15.64</v>
      </c>
      <c r="G362" s="22">
        <v>22.15</v>
      </c>
      <c r="H362" s="22">
        <v>13.95</v>
      </c>
      <c r="I362" s="22">
        <v>17.03</v>
      </c>
      <c r="J362" s="22">
        <v>19.91</v>
      </c>
      <c r="K362" s="22">
        <v>22.42</v>
      </c>
      <c r="L362" s="22">
        <v>23.31</v>
      </c>
      <c r="M362">
        <v>4.9400000000000004</v>
      </c>
      <c r="N362">
        <v>19.579999999999998</v>
      </c>
    </row>
    <row r="363" spans="1:14" x14ac:dyDescent="0.25">
      <c r="A363" t="s">
        <v>808</v>
      </c>
      <c r="B363" t="s">
        <v>113</v>
      </c>
      <c r="C363" t="s">
        <v>809</v>
      </c>
      <c r="D363">
        <v>100</v>
      </c>
      <c r="E363" s="22">
        <v>14.17</v>
      </c>
      <c r="F363" s="22">
        <v>10.62</v>
      </c>
      <c r="G363" s="22">
        <v>15.95</v>
      </c>
      <c r="H363" s="22">
        <v>10.5</v>
      </c>
      <c r="I363" s="22">
        <v>11.45</v>
      </c>
      <c r="J363" s="22">
        <v>13.96</v>
      </c>
      <c r="K363" s="22">
        <v>16.95</v>
      </c>
      <c r="L363" s="22">
        <v>17.87</v>
      </c>
      <c r="M363">
        <v>1.96</v>
      </c>
      <c r="N363">
        <v>10.66</v>
      </c>
    </row>
    <row r="364" spans="1:14" x14ac:dyDescent="0.25">
      <c r="A364" t="s">
        <v>810</v>
      </c>
      <c r="B364" t="s">
        <v>113</v>
      </c>
      <c r="C364" t="s">
        <v>811</v>
      </c>
      <c r="D364">
        <v>100</v>
      </c>
      <c r="E364" s="22">
        <v>17.03</v>
      </c>
      <c r="F364" s="22">
        <v>13.29</v>
      </c>
      <c r="G364" s="22">
        <v>18.91</v>
      </c>
      <c r="H364" s="22">
        <v>13.13</v>
      </c>
      <c r="I364" s="22">
        <v>14.49</v>
      </c>
      <c r="J364" s="22">
        <v>14.49</v>
      </c>
      <c r="K364" s="22">
        <v>18.39</v>
      </c>
      <c r="L364" s="22">
        <v>22.7</v>
      </c>
      <c r="M364">
        <v>3.79</v>
      </c>
      <c r="N364">
        <v>14.02</v>
      </c>
    </row>
    <row r="365" spans="1:14" x14ac:dyDescent="0.25">
      <c r="A365" t="s">
        <v>812</v>
      </c>
      <c r="B365" t="s">
        <v>113</v>
      </c>
      <c r="C365" t="s">
        <v>813</v>
      </c>
      <c r="D365">
        <v>510</v>
      </c>
      <c r="E365" s="22">
        <v>28.09</v>
      </c>
      <c r="F365" s="22">
        <v>17.61</v>
      </c>
      <c r="G365" s="22">
        <v>33.340000000000003</v>
      </c>
      <c r="H365" s="22">
        <v>17.39</v>
      </c>
      <c r="I365" s="22">
        <v>18.36</v>
      </c>
      <c r="J365" s="22">
        <v>28.9</v>
      </c>
      <c r="K365" s="22">
        <v>35.49</v>
      </c>
      <c r="L365" s="22">
        <v>38.159999999999997</v>
      </c>
      <c r="M365">
        <v>1.55</v>
      </c>
      <c r="N365">
        <v>7.16</v>
      </c>
    </row>
    <row r="366" spans="1:14" x14ac:dyDescent="0.25">
      <c r="A366" t="s">
        <v>814</v>
      </c>
      <c r="B366" t="s">
        <v>113</v>
      </c>
      <c r="C366" t="s">
        <v>815</v>
      </c>
      <c r="D366">
        <v>120</v>
      </c>
      <c r="E366" s="22">
        <v>22.42</v>
      </c>
      <c r="F366" s="22">
        <v>15.72</v>
      </c>
      <c r="G366" s="22">
        <v>25.78</v>
      </c>
      <c r="H366" s="22">
        <v>13.95</v>
      </c>
      <c r="I366" s="22">
        <v>17.670000000000002</v>
      </c>
      <c r="J366" s="22">
        <v>22.42</v>
      </c>
      <c r="K366" s="22">
        <v>28.55</v>
      </c>
      <c r="L366" s="22">
        <v>28.55</v>
      </c>
      <c r="M366">
        <v>6.35</v>
      </c>
      <c r="N366">
        <v>37.380000000000003</v>
      </c>
    </row>
    <row r="367" spans="1:14" x14ac:dyDescent="0.25">
      <c r="A367" t="s">
        <v>816</v>
      </c>
      <c r="B367" t="s">
        <v>113</v>
      </c>
      <c r="C367" t="s">
        <v>817</v>
      </c>
      <c r="D367" t="s">
        <v>115</v>
      </c>
      <c r="E367" s="22">
        <v>15.92</v>
      </c>
      <c r="F367" s="22">
        <v>13.7</v>
      </c>
      <c r="G367" s="22">
        <v>17.04</v>
      </c>
      <c r="H367" s="22">
        <v>13.86</v>
      </c>
      <c r="I367" s="22">
        <v>13.86</v>
      </c>
      <c r="J367" s="22">
        <v>17.48</v>
      </c>
      <c r="K367" s="22">
        <v>17.48</v>
      </c>
      <c r="L367" s="22">
        <v>17.48</v>
      </c>
      <c r="M367">
        <v>4.92</v>
      </c>
      <c r="N367" t="s">
        <v>115</v>
      </c>
    </row>
    <row r="368" spans="1:14" x14ac:dyDescent="0.25">
      <c r="A368" t="s">
        <v>818</v>
      </c>
      <c r="B368" t="s">
        <v>113</v>
      </c>
      <c r="C368" t="s">
        <v>819</v>
      </c>
      <c r="D368">
        <v>150</v>
      </c>
      <c r="E368" s="22">
        <v>14.91</v>
      </c>
      <c r="F368" s="22">
        <v>12.59</v>
      </c>
      <c r="G368" s="22">
        <v>16.079999999999998</v>
      </c>
      <c r="H368" s="22">
        <v>12.98</v>
      </c>
      <c r="I368" s="22">
        <v>12.98</v>
      </c>
      <c r="J368" s="22">
        <v>12.98</v>
      </c>
      <c r="K368" s="22">
        <v>17.48</v>
      </c>
      <c r="L368" s="22">
        <v>19.61</v>
      </c>
      <c r="M368">
        <v>3.1</v>
      </c>
      <c r="N368">
        <v>22.87</v>
      </c>
    </row>
    <row r="369" spans="1:14" x14ac:dyDescent="0.25">
      <c r="A369" t="s">
        <v>820</v>
      </c>
      <c r="B369" t="s">
        <v>113</v>
      </c>
      <c r="C369" t="s">
        <v>821</v>
      </c>
      <c r="D369">
        <v>100</v>
      </c>
      <c r="E369" s="22">
        <v>18.510000000000002</v>
      </c>
      <c r="F369" s="22">
        <v>13.81</v>
      </c>
      <c r="G369" s="22">
        <v>20.86</v>
      </c>
      <c r="H369" s="22">
        <v>14.06</v>
      </c>
      <c r="I369" s="22">
        <v>14.06</v>
      </c>
      <c r="J369" s="22">
        <v>17.8</v>
      </c>
      <c r="K369" s="22">
        <v>20.49</v>
      </c>
      <c r="L369" s="22">
        <v>25.52</v>
      </c>
      <c r="M369">
        <v>3.86</v>
      </c>
      <c r="N369">
        <v>20.04</v>
      </c>
    </row>
    <row r="370" spans="1:14" x14ac:dyDescent="0.25">
      <c r="A370" t="s">
        <v>822</v>
      </c>
      <c r="B370" t="s">
        <v>113</v>
      </c>
      <c r="C370" t="s">
        <v>823</v>
      </c>
      <c r="D370">
        <v>90</v>
      </c>
      <c r="E370" s="22">
        <v>12.01</v>
      </c>
      <c r="F370" s="22">
        <v>9.86</v>
      </c>
      <c r="G370" s="22">
        <v>13.09</v>
      </c>
      <c r="H370" s="22">
        <v>9.86</v>
      </c>
      <c r="I370" s="22">
        <v>10.71</v>
      </c>
      <c r="J370" s="22">
        <v>11.4</v>
      </c>
      <c r="K370" s="22">
        <v>13.01</v>
      </c>
      <c r="L370" s="22">
        <v>14.19</v>
      </c>
      <c r="M370">
        <v>1.95</v>
      </c>
      <c r="N370">
        <v>13.24</v>
      </c>
    </row>
    <row r="371" spans="1:14" x14ac:dyDescent="0.25">
      <c r="A371" t="s">
        <v>824</v>
      </c>
      <c r="B371" t="s">
        <v>113</v>
      </c>
      <c r="C371" t="s">
        <v>825</v>
      </c>
      <c r="D371">
        <v>110</v>
      </c>
      <c r="E371" s="22">
        <v>14.1</v>
      </c>
      <c r="F371" s="22">
        <v>9.92</v>
      </c>
      <c r="G371" s="22">
        <v>16.18</v>
      </c>
      <c r="H371" s="22">
        <v>8.5500000000000007</v>
      </c>
      <c r="I371" s="22">
        <v>10.86</v>
      </c>
      <c r="J371" s="22">
        <v>13.95</v>
      </c>
      <c r="K371" s="22">
        <v>17.97</v>
      </c>
      <c r="L371" s="22">
        <v>18.27</v>
      </c>
      <c r="M371">
        <v>3.04</v>
      </c>
      <c r="N371">
        <v>18.239999999999998</v>
      </c>
    </row>
    <row r="372" spans="1:14" x14ac:dyDescent="0.25">
      <c r="A372" t="s">
        <v>826</v>
      </c>
      <c r="B372" t="s">
        <v>113</v>
      </c>
      <c r="C372" t="s">
        <v>827</v>
      </c>
      <c r="D372">
        <v>40</v>
      </c>
      <c r="E372" s="22">
        <v>17.71</v>
      </c>
      <c r="F372" s="22">
        <v>11.74</v>
      </c>
      <c r="G372" s="22">
        <v>20.69</v>
      </c>
      <c r="H372" s="22">
        <v>11.02</v>
      </c>
      <c r="I372" s="22">
        <v>11.53</v>
      </c>
      <c r="J372" s="22">
        <v>15.79</v>
      </c>
      <c r="K372" s="22">
        <v>22.96</v>
      </c>
      <c r="L372" s="22">
        <v>22.96</v>
      </c>
      <c r="M372">
        <v>5.98</v>
      </c>
      <c r="N372">
        <v>28.65</v>
      </c>
    </row>
    <row r="373" spans="1:14" x14ac:dyDescent="0.25">
      <c r="A373" t="s">
        <v>828</v>
      </c>
      <c r="B373" t="s">
        <v>113</v>
      </c>
      <c r="C373" t="s">
        <v>829</v>
      </c>
      <c r="D373">
        <v>190</v>
      </c>
      <c r="E373" s="22">
        <v>17.7</v>
      </c>
      <c r="F373" s="22">
        <v>12.75</v>
      </c>
      <c r="G373" s="22">
        <v>20.170000000000002</v>
      </c>
      <c r="H373" s="22">
        <v>11.58</v>
      </c>
      <c r="I373" s="22">
        <v>14.24</v>
      </c>
      <c r="J373" s="22">
        <v>14.45</v>
      </c>
      <c r="K373" s="22">
        <v>22.84</v>
      </c>
      <c r="L373" s="22">
        <v>29.08</v>
      </c>
      <c r="M373">
        <v>4.4000000000000004</v>
      </c>
      <c r="N373">
        <v>19.32</v>
      </c>
    </row>
    <row r="374" spans="1:14" x14ac:dyDescent="0.25">
      <c r="A374" t="s">
        <v>830</v>
      </c>
      <c r="B374" t="s">
        <v>113</v>
      </c>
      <c r="C374" t="s">
        <v>831</v>
      </c>
      <c r="D374">
        <v>180</v>
      </c>
      <c r="E374" s="22">
        <v>20.88</v>
      </c>
      <c r="F374" s="22">
        <v>15.29</v>
      </c>
      <c r="G374" s="22">
        <v>23.67</v>
      </c>
      <c r="H374" s="22">
        <v>14.35</v>
      </c>
      <c r="I374" s="22">
        <v>17.329999999999998</v>
      </c>
      <c r="J374" s="22">
        <v>21.36</v>
      </c>
      <c r="K374" s="22">
        <v>23.14</v>
      </c>
      <c r="L374" s="22">
        <v>27.68</v>
      </c>
      <c r="M374">
        <v>1.9</v>
      </c>
      <c r="N374">
        <v>12.5</v>
      </c>
    </row>
    <row r="375" spans="1:14" x14ac:dyDescent="0.25">
      <c r="A375" t="s">
        <v>832</v>
      </c>
      <c r="B375" t="s">
        <v>113</v>
      </c>
      <c r="C375" t="s">
        <v>833</v>
      </c>
      <c r="D375">
        <v>70</v>
      </c>
      <c r="E375" s="22">
        <v>14.57</v>
      </c>
      <c r="F375" s="22">
        <v>10.72</v>
      </c>
      <c r="G375" s="22">
        <v>16.5</v>
      </c>
      <c r="H375" s="22">
        <v>10.34</v>
      </c>
      <c r="I375" s="22">
        <v>11.39</v>
      </c>
      <c r="J375" s="22">
        <v>14.25</v>
      </c>
      <c r="K375" s="22">
        <v>17.850000000000001</v>
      </c>
      <c r="L375" s="22">
        <v>18.57</v>
      </c>
      <c r="M375">
        <v>4.07</v>
      </c>
      <c r="N375">
        <v>25.72</v>
      </c>
    </row>
    <row r="376" spans="1:14" x14ac:dyDescent="0.25">
      <c r="A376" t="s">
        <v>834</v>
      </c>
      <c r="B376" t="s">
        <v>113</v>
      </c>
      <c r="C376" t="s">
        <v>835</v>
      </c>
      <c r="D376" t="s">
        <v>115</v>
      </c>
      <c r="E376" s="22">
        <v>15.07</v>
      </c>
      <c r="F376" s="22">
        <v>10.57</v>
      </c>
      <c r="G376" s="22">
        <v>17.32</v>
      </c>
      <c r="H376" s="22">
        <v>10.9</v>
      </c>
      <c r="I376" s="22">
        <v>10.9</v>
      </c>
      <c r="J376" s="22">
        <v>13.86</v>
      </c>
      <c r="K376" s="22">
        <v>17.48</v>
      </c>
      <c r="L376" s="22">
        <v>22.65</v>
      </c>
      <c r="M376">
        <v>4.54</v>
      </c>
      <c r="N376" t="s">
        <v>115</v>
      </c>
    </row>
    <row r="377" spans="1:14" x14ac:dyDescent="0.25">
      <c r="A377" t="s">
        <v>836</v>
      </c>
      <c r="B377" t="s">
        <v>113</v>
      </c>
      <c r="C377" t="s">
        <v>837</v>
      </c>
      <c r="D377" t="s">
        <v>115</v>
      </c>
      <c r="E377" s="22">
        <v>17.27</v>
      </c>
      <c r="F377" s="22">
        <v>11.86</v>
      </c>
      <c r="G377" s="22">
        <v>19.98</v>
      </c>
      <c r="H377" s="22">
        <v>11.61</v>
      </c>
      <c r="I377" s="22">
        <v>11.61</v>
      </c>
      <c r="J377" s="22">
        <v>18.309999999999999</v>
      </c>
      <c r="K377" s="22">
        <v>18.89</v>
      </c>
      <c r="L377" s="22">
        <v>23.64</v>
      </c>
      <c r="M377">
        <v>8.6199999999999992</v>
      </c>
      <c r="N377" t="s">
        <v>115</v>
      </c>
    </row>
    <row r="378" spans="1:14" x14ac:dyDescent="0.25">
      <c r="A378" t="s">
        <v>838</v>
      </c>
      <c r="B378" t="s">
        <v>113</v>
      </c>
      <c r="C378" t="s">
        <v>839</v>
      </c>
      <c r="D378">
        <v>430</v>
      </c>
      <c r="E378" s="22">
        <v>20.09</v>
      </c>
      <c r="F378" s="22">
        <v>13.8</v>
      </c>
      <c r="G378" s="22">
        <v>23.23</v>
      </c>
      <c r="H378" s="22">
        <v>12.8</v>
      </c>
      <c r="I378" s="22">
        <v>14.53</v>
      </c>
      <c r="J378" s="22">
        <v>18.23</v>
      </c>
      <c r="K378" s="22">
        <v>22.89</v>
      </c>
      <c r="L378" s="22">
        <v>28.55</v>
      </c>
      <c r="M378">
        <v>1.83</v>
      </c>
      <c r="N378">
        <v>8.67</v>
      </c>
    </row>
    <row r="379" spans="1:14" x14ac:dyDescent="0.25">
      <c r="A379" t="s">
        <v>840</v>
      </c>
      <c r="B379" t="s">
        <v>113</v>
      </c>
      <c r="C379" t="s">
        <v>841</v>
      </c>
      <c r="D379">
        <v>30</v>
      </c>
      <c r="E379" s="22">
        <v>23.29</v>
      </c>
      <c r="F379" s="22">
        <v>17.5</v>
      </c>
      <c r="G379" s="22">
        <v>26.19</v>
      </c>
      <c r="H379" s="22">
        <v>17.48</v>
      </c>
      <c r="I379" s="22">
        <v>18.09</v>
      </c>
      <c r="J379" s="22">
        <v>22.95</v>
      </c>
      <c r="K379" s="22">
        <v>26.13</v>
      </c>
      <c r="L379" s="22">
        <v>28.65</v>
      </c>
      <c r="M379">
        <v>4.5599999999999996</v>
      </c>
      <c r="N379">
        <v>28.54</v>
      </c>
    </row>
    <row r="380" spans="1:14" x14ac:dyDescent="0.25">
      <c r="A380" t="s">
        <v>842</v>
      </c>
      <c r="B380" t="s">
        <v>113</v>
      </c>
      <c r="C380" t="s">
        <v>843</v>
      </c>
      <c r="D380">
        <v>80</v>
      </c>
      <c r="E380" s="22">
        <v>16.14</v>
      </c>
      <c r="F380" s="22">
        <v>12.47</v>
      </c>
      <c r="G380" s="22">
        <v>17.98</v>
      </c>
      <c r="H380" s="22">
        <v>11.58</v>
      </c>
      <c r="I380" s="22">
        <v>14.06</v>
      </c>
      <c r="J380" s="22">
        <v>14.45</v>
      </c>
      <c r="K380" s="22">
        <v>18.09</v>
      </c>
      <c r="L380" s="22">
        <v>22.84</v>
      </c>
      <c r="M380">
        <v>5.8</v>
      </c>
      <c r="N380">
        <v>33.46</v>
      </c>
    </row>
    <row r="381" spans="1:14" x14ac:dyDescent="0.25">
      <c r="A381" t="s">
        <v>844</v>
      </c>
      <c r="B381" t="s">
        <v>113</v>
      </c>
      <c r="C381" t="s">
        <v>845</v>
      </c>
      <c r="D381">
        <v>20</v>
      </c>
      <c r="E381" s="22">
        <v>15.42</v>
      </c>
      <c r="F381" s="22">
        <v>11.59</v>
      </c>
      <c r="G381" s="22">
        <v>17.34</v>
      </c>
      <c r="H381" s="22">
        <v>10.41</v>
      </c>
      <c r="I381" s="22">
        <v>13.19</v>
      </c>
      <c r="J381" s="22">
        <v>14.56</v>
      </c>
      <c r="K381" s="22">
        <v>17.48</v>
      </c>
      <c r="L381" s="22">
        <v>18.13</v>
      </c>
      <c r="M381">
        <v>4.1100000000000003</v>
      </c>
      <c r="N381">
        <v>21.74</v>
      </c>
    </row>
    <row r="382" spans="1:14" x14ac:dyDescent="0.25">
      <c r="A382" t="s">
        <v>846</v>
      </c>
      <c r="B382" t="s">
        <v>113</v>
      </c>
      <c r="C382" t="s">
        <v>847</v>
      </c>
      <c r="D382">
        <v>140</v>
      </c>
      <c r="E382" s="22">
        <v>11.57</v>
      </c>
      <c r="F382" s="22">
        <v>8.93</v>
      </c>
      <c r="G382" s="22">
        <v>12.89</v>
      </c>
      <c r="H382" s="22">
        <v>8.32</v>
      </c>
      <c r="I382" s="22">
        <v>9.1199999999999992</v>
      </c>
      <c r="J382" s="22">
        <v>10.88</v>
      </c>
      <c r="K382" s="22">
        <v>11.49</v>
      </c>
      <c r="L382" s="22">
        <v>14.11</v>
      </c>
      <c r="M382">
        <v>2.9</v>
      </c>
      <c r="N382">
        <v>13.25</v>
      </c>
    </row>
    <row r="383" spans="1:14" x14ac:dyDescent="0.25">
      <c r="A383" t="s">
        <v>848</v>
      </c>
      <c r="B383" t="s">
        <v>113</v>
      </c>
      <c r="C383" t="s">
        <v>849</v>
      </c>
      <c r="D383">
        <v>30</v>
      </c>
      <c r="E383" s="22">
        <v>11.09</v>
      </c>
      <c r="F383" s="22">
        <v>8.42</v>
      </c>
      <c r="G383" s="22">
        <v>12.42</v>
      </c>
      <c r="H383" s="22">
        <v>8.1199999999999992</v>
      </c>
      <c r="I383" s="22">
        <v>8.23</v>
      </c>
      <c r="J383" s="22">
        <v>10.88</v>
      </c>
      <c r="K383" s="22">
        <v>13.13</v>
      </c>
      <c r="L383" s="22">
        <v>13.25</v>
      </c>
      <c r="M383">
        <v>4.17</v>
      </c>
      <c r="N383">
        <v>27.5</v>
      </c>
    </row>
    <row r="384" spans="1:14" x14ac:dyDescent="0.25">
      <c r="A384" t="s">
        <v>850</v>
      </c>
      <c r="B384" t="s">
        <v>113</v>
      </c>
      <c r="C384" t="s">
        <v>851</v>
      </c>
      <c r="D384">
        <v>120</v>
      </c>
      <c r="E384" s="22">
        <v>11.23</v>
      </c>
      <c r="F384" s="22">
        <v>8.76</v>
      </c>
      <c r="G384" s="22">
        <v>12.47</v>
      </c>
      <c r="H384" s="22">
        <v>8.6199999999999992</v>
      </c>
      <c r="I384" s="22">
        <v>8.6199999999999992</v>
      </c>
      <c r="J384" s="22">
        <v>11.07</v>
      </c>
      <c r="K384" s="22">
        <v>11.24</v>
      </c>
      <c r="L384" s="22">
        <v>15.21</v>
      </c>
      <c r="M384">
        <v>4.8</v>
      </c>
      <c r="N384">
        <v>26.01</v>
      </c>
    </row>
    <row r="385" spans="1:14" x14ac:dyDescent="0.25">
      <c r="A385" t="s">
        <v>852</v>
      </c>
      <c r="B385" t="s">
        <v>113</v>
      </c>
      <c r="C385" t="s">
        <v>853</v>
      </c>
      <c r="D385">
        <v>20</v>
      </c>
      <c r="E385" s="22">
        <v>13.35</v>
      </c>
      <c r="F385" s="22">
        <v>10.69</v>
      </c>
      <c r="G385" s="22">
        <v>14.68</v>
      </c>
      <c r="H385" s="22">
        <v>10.9</v>
      </c>
      <c r="I385" s="22">
        <v>11.24</v>
      </c>
      <c r="J385" s="22">
        <v>14.28</v>
      </c>
      <c r="K385" s="22">
        <v>14.28</v>
      </c>
      <c r="L385" s="22">
        <v>16.66</v>
      </c>
      <c r="M385">
        <v>5.18</v>
      </c>
      <c r="N385">
        <v>35.08</v>
      </c>
    </row>
    <row r="386" spans="1:14" x14ac:dyDescent="0.25">
      <c r="A386" t="s">
        <v>854</v>
      </c>
      <c r="B386" t="s">
        <v>113</v>
      </c>
      <c r="C386" t="s">
        <v>855</v>
      </c>
      <c r="D386">
        <v>40</v>
      </c>
      <c r="E386" s="22">
        <v>15.04</v>
      </c>
      <c r="F386" s="22">
        <v>11.27</v>
      </c>
      <c r="G386" s="22">
        <v>16.920000000000002</v>
      </c>
      <c r="H386" s="22">
        <v>10.89</v>
      </c>
      <c r="I386" s="22">
        <v>12.23</v>
      </c>
      <c r="J386" s="22">
        <v>13.56</v>
      </c>
      <c r="K386" s="22">
        <v>17.48</v>
      </c>
      <c r="L386" s="22">
        <v>22.37</v>
      </c>
      <c r="M386">
        <v>5.12</v>
      </c>
      <c r="N386">
        <v>26.56</v>
      </c>
    </row>
    <row r="387" spans="1:14" x14ac:dyDescent="0.25">
      <c r="A387" t="s">
        <v>856</v>
      </c>
      <c r="B387" t="s">
        <v>113</v>
      </c>
      <c r="C387" t="s">
        <v>857</v>
      </c>
      <c r="D387">
        <v>190</v>
      </c>
      <c r="E387" s="22">
        <v>17.05</v>
      </c>
      <c r="F387" s="22">
        <v>12.83</v>
      </c>
      <c r="G387" s="22">
        <v>19.16</v>
      </c>
      <c r="H387" s="22">
        <v>11.63</v>
      </c>
      <c r="I387" s="22">
        <v>13.96</v>
      </c>
      <c r="J387" s="22">
        <v>17.670000000000002</v>
      </c>
      <c r="K387" s="22">
        <v>18.579999999999998</v>
      </c>
      <c r="L387" s="22">
        <v>23.02</v>
      </c>
      <c r="M387">
        <v>1.95</v>
      </c>
      <c r="N387">
        <v>13.74</v>
      </c>
    </row>
    <row r="388" spans="1:14" x14ac:dyDescent="0.25">
      <c r="A388" t="s">
        <v>858</v>
      </c>
      <c r="B388" t="s">
        <v>113</v>
      </c>
      <c r="C388" t="s">
        <v>859</v>
      </c>
      <c r="D388">
        <v>10</v>
      </c>
      <c r="E388" s="22">
        <v>31.26</v>
      </c>
      <c r="F388" s="22">
        <v>23.28</v>
      </c>
      <c r="G388" s="22">
        <v>35.25</v>
      </c>
      <c r="H388" s="22">
        <v>21.58</v>
      </c>
      <c r="I388" s="22">
        <v>22.57</v>
      </c>
      <c r="J388" s="22">
        <v>30.05</v>
      </c>
      <c r="K388" s="22">
        <v>38.24</v>
      </c>
      <c r="L388" s="22">
        <v>38.24</v>
      </c>
      <c r="M388">
        <v>6.79</v>
      </c>
      <c r="N388">
        <v>31.17</v>
      </c>
    </row>
    <row r="389" spans="1:14" x14ac:dyDescent="0.25">
      <c r="A389" t="s">
        <v>860</v>
      </c>
      <c r="B389" t="s">
        <v>113</v>
      </c>
      <c r="C389" t="s">
        <v>861</v>
      </c>
      <c r="D389">
        <v>40</v>
      </c>
      <c r="E389" s="22">
        <v>35.1</v>
      </c>
      <c r="F389" s="22">
        <v>27.45</v>
      </c>
      <c r="G389" s="22">
        <v>38.93</v>
      </c>
      <c r="H389" s="22">
        <v>27.37</v>
      </c>
      <c r="I389" s="22">
        <v>28.95</v>
      </c>
      <c r="J389" s="22">
        <v>36.97</v>
      </c>
      <c r="K389" s="22">
        <v>38.24</v>
      </c>
      <c r="L389" s="22">
        <v>46.69</v>
      </c>
      <c r="M389">
        <v>3.05</v>
      </c>
      <c r="N389">
        <v>21.79</v>
      </c>
    </row>
    <row r="390" spans="1:14" x14ac:dyDescent="0.25">
      <c r="A390" t="s">
        <v>862</v>
      </c>
      <c r="B390" t="s">
        <v>113</v>
      </c>
      <c r="C390" t="s">
        <v>863</v>
      </c>
      <c r="D390">
        <v>30</v>
      </c>
      <c r="E390" s="22">
        <v>23.14</v>
      </c>
      <c r="F390" s="22">
        <v>12.42</v>
      </c>
      <c r="G390" s="22">
        <v>28.5</v>
      </c>
      <c r="H390" s="22">
        <v>10.39</v>
      </c>
      <c r="I390" s="22">
        <v>13.29</v>
      </c>
      <c r="J390" s="22">
        <v>30.16</v>
      </c>
      <c r="K390" s="22">
        <v>30.16</v>
      </c>
      <c r="L390" s="22">
        <v>30.16</v>
      </c>
      <c r="M390">
        <v>11.35</v>
      </c>
      <c r="N390">
        <v>39.229999999999997</v>
      </c>
    </row>
    <row r="391" spans="1:14" x14ac:dyDescent="0.25">
      <c r="A391" t="s">
        <v>864</v>
      </c>
      <c r="B391" t="s">
        <v>113</v>
      </c>
      <c r="C391" t="s">
        <v>865</v>
      </c>
      <c r="D391">
        <v>20</v>
      </c>
      <c r="E391" s="22">
        <v>15.39</v>
      </c>
      <c r="F391" s="22">
        <v>11.53</v>
      </c>
      <c r="G391" s="22">
        <v>17.32</v>
      </c>
      <c r="H391" s="22">
        <v>11.16</v>
      </c>
      <c r="I391" s="22">
        <v>13.78</v>
      </c>
      <c r="J391" s="22">
        <v>15.99</v>
      </c>
      <c r="K391" s="22">
        <v>17.809999999999999</v>
      </c>
      <c r="L391" s="22">
        <v>19.91</v>
      </c>
      <c r="M391">
        <v>5.87</v>
      </c>
      <c r="N391">
        <v>29.8</v>
      </c>
    </row>
    <row r="392" spans="1:14" x14ac:dyDescent="0.25">
      <c r="A392" t="s">
        <v>866</v>
      </c>
      <c r="B392" t="s">
        <v>113</v>
      </c>
      <c r="C392" t="s">
        <v>867</v>
      </c>
      <c r="D392" t="s">
        <v>115</v>
      </c>
      <c r="E392" s="22">
        <v>21.71</v>
      </c>
      <c r="F392" s="22">
        <v>10.37</v>
      </c>
      <c r="G392" s="22">
        <v>27.38</v>
      </c>
      <c r="H392" s="22">
        <v>8.5399999999999991</v>
      </c>
      <c r="I392" s="22">
        <v>12.91</v>
      </c>
      <c r="J392" s="22">
        <v>27.97</v>
      </c>
      <c r="K392" s="22">
        <v>27.97</v>
      </c>
      <c r="L392" s="22">
        <v>27.97</v>
      </c>
      <c r="M392">
        <v>16.07</v>
      </c>
      <c r="N392" t="s">
        <v>115</v>
      </c>
    </row>
    <row r="393" spans="1:14" x14ac:dyDescent="0.25">
      <c r="A393" t="s">
        <v>868</v>
      </c>
      <c r="B393" t="s">
        <v>113</v>
      </c>
      <c r="C393" t="s">
        <v>869</v>
      </c>
      <c r="D393">
        <v>230</v>
      </c>
      <c r="E393" s="22">
        <v>21.39</v>
      </c>
      <c r="F393" s="22">
        <v>14.13</v>
      </c>
      <c r="G393" s="22">
        <v>25.01</v>
      </c>
      <c r="H393" s="22">
        <v>13.34</v>
      </c>
      <c r="I393" s="22">
        <v>16.23</v>
      </c>
      <c r="J393" s="22">
        <v>21.18</v>
      </c>
      <c r="K393" s="22">
        <v>26.95</v>
      </c>
      <c r="L393" s="22">
        <v>28.77</v>
      </c>
      <c r="M393">
        <v>2.16</v>
      </c>
      <c r="N393">
        <v>10.48</v>
      </c>
    </row>
    <row r="394" spans="1:14" x14ac:dyDescent="0.25">
      <c r="A394" t="s">
        <v>870</v>
      </c>
      <c r="B394" t="s">
        <v>113</v>
      </c>
      <c r="C394" t="s">
        <v>871</v>
      </c>
      <c r="D394">
        <v>40</v>
      </c>
      <c r="E394" s="22">
        <v>15.75</v>
      </c>
      <c r="F394" s="22">
        <v>10.55</v>
      </c>
      <c r="G394" s="22">
        <v>18.34</v>
      </c>
      <c r="H394" s="22">
        <v>10.88</v>
      </c>
      <c r="I394" s="22">
        <v>11.16</v>
      </c>
      <c r="J394" s="22">
        <v>14.24</v>
      </c>
      <c r="K394" s="22">
        <v>18.23</v>
      </c>
      <c r="L394" s="22">
        <v>26.98</v>
      </c>
      <c r="M394">
        <v>6.14</v>
      </c>
      <c r="N394">
        <v>20.37</v>
      </c>
    </row>
    <row r="395" spans="1:14" x14ac:dyDescent="0.25">
      <c r="A395" t="s">
        <v>872</v>
      </c>
      <c r="B395" t="s">
        <v>113</v>
      </c>
      <c r="C395" t="s">
        <v>873</v>
      </c>
      <c r="D395">
        <v>170</v>
      </c>
      <c r="E395" s="22">
        <v>19.04</v>
      </c>
      <c r="F395" s="22">
        <v>13.2</v>
      </c>
      <c r="G395" s="22">
        <v>21.97</v>
      </c>
      <c r="H395" s="22">
        <v>13.25</v>
      </c>
      <c r="I395" s="22">
        <v>14.06</v>
      </c>
      <c r="J395" s="22">
        <v>17.82</v>
      </c>
      <c r="K395" s="22">
        <v>22.08</v>
      </c>
      <c r="L395" s="22">
        <v>27.97</v>
      </c>
      <c r="M395">
        <v>2.85</v>
      </c>
      <c r="N395">
        <v>13.87</v>
      </c>
    </row>
    <row r="396" spans="1:14" x14ac:dyDescent="0.25">
      <c r="A396" t="s">
        <v>874</v>
      </c>
      <c r="B396" t="s">
        <v>113</v>
      </c>
      <c r="C396" t="s">
        <v>875</v>
      </c>
      <c r="D396">
        <v>120</v>
      </c>
      <c r="E396" s="22">
        <v>20.36</v>
      </c>
      <c r="F396" s="22">
        <v>14.25</v>
      </c>
      <c r="G396" s="22">
        <v>23.41</v>
      </c>
      <c r="H396" s="22">
        <v>13.67</v>
      </c>
      <c r="I396" s="22">
        <v>15.67</v>
      </c>
      <c r="J396" s="22">
        <v>20.420000000000002</v>
      </c>
      <c r="K396" s="22">
        <v>23.49</v>
      </c>
      <c r="L396" s="22">
        <v>28.55</v>
      </c>
      <c r="M396">
        <v>2.72</v>
      </c>
      <c r="N396">
        <v>14.59</v>
      </c>
    </row>
    <row r="397" spans="1:14" x14ac:dyDescent="0.25">
      <c r="A397" t="s">
        <v>876</v>
      </c>
      <c r="B397" t="s">
        <v>113</v>
      </c>
      <c r="C397" t="s">
        <v>877</v>
      </c>
      <c r="D397">
        <v>10</v>
      </c>
      <c r="E397" s="22">
        <v>18.420000000000002</v>
      </c>
      <c r="F397" s="22">
        <v>11.47</v>
      </c>
      <c r="G397" s="22">
        <v>21.89</v>
      </c>
      <c r="H397" s="22">
        <v>11.01</v>
      </c>
      <c r="I397" s="22">
        <v>11.01</v>
      </c>
      <c r="J397" s="22">
        <v>22.65</v>
      </c>
      <c r="K397" s="22">
        <v>22.84</v>
      </c>
      <c r="L397" s="22">
        <v>22.84</v>
      </c>
      <c r="M397">
        <v>11.95</v>
      </c>
      <c r="N397">
        <v>34.25</v>
      </c>
    </row>
    <row r="398" spans="1:14" x14ac:dyDescent="0.25">
      <c r="A398" t="s">
        <v>878</v>
      </c>
      <c r="B398" t="s">
        <v>113</v>
      </c>
      <c r="C398" t="s">
        <v>879</v>
      </c>
      <c r="D398">
        <v>170</v>
      </c>
      <c r="E398" s="22">
        <v>14.59</v>
      </c>
      <c r="F398" s="22">
        <v>12.01</v>
      </c>
      <c r="G398" s="22">
        <v>15.87</v>
      </c>
      <c r="H398" s="22">
        <v>11.12</v>
      </c>
      <c r="I398" s="22">
        <v>13.25</v>
      </c>
      <c r="J398" s="22">
        <v>14.14</v>
      </c>
      <c r="K398" s="22">
        <v>15.58</v>
      </c>
      <c r="L398" s="22">
        <v>17.850000000000001</v>
      </c>
      <c r="M398">
        <v>1.85</v>
      </c>
      <c r="N398">
        <v>11.12</v>
      </c>
    </row>
    <row r="399" spans="1:14" x14ac:dyDescent="0.25">
      <c r="A399" t="s">
        <v>880</v>
      </c>
      <c r="B399" t="s">
        <v>113</v>
      </c>
      <c r="C399" t="s">
        <v>881</v>
      </c>
      <c r="D399">
        <v>30</v>
      </c>
      <c r="E399" s="22">
        <v>18.43</v>
      </c>
      <c r="F399" s="22">
        <v>11.86</v>
      </c>
      <c r="G399" s="22">
        <v>21.72</v>
      </c>
      <c r="H399" s="22">
        <v>10.88</v>
      </c>
      <c r="I399" s="22">
        <v>12.63</v>
      </c>
      <c r="J399" s="22">
        <v>17.77</v>
      </c>
      <c r="K399" s="22">
        <v>23.84</v>
      </c>
      <c r="L399" s="22">
        <v>23.84</v>
      </c>
      <c r="M399">
        <v>8.68</v>
      </c>
      <c r="N399">
        <v>31.28</v>
      </c>
    </row>
    <row r="400" spans="1:14" x14ac:dyDescent="0.25">
      <c r="A400" t="s">
        <v>882</v>
      </c>
      <c r="B400" t="s">
        <v>113</v>
      </c>
      <c r="C400" t="s">
        <v>883</v>
      </c>
      <c r="D400">
        <v>290</v>
      </c>
      <c r="E400" s="22">
        <v>26.02</v>
      </c>
      <c r="F400" s="22">
        <v>16.100000000000001</v>
      </c>
      <c r="G400" s="22">
        <v>30.98</v>
      </c>
      <c r="H400" s="22">
        <v>14.68</v>
      </c>
      <c r="I400" s="22">
        <v>18.46</v>
      </c>
      <c r="J400" s="22">
        <v>23.25</v>
      </c>
      <c r="K400" s="22">
        <v>30.26</v>
      </c>
      <c r="L400" s="22">
        <v>43.63</v>
      </c>
      <c r="M400">
        <v>2.0099999999999998</v>
      </c>
      <c r="N400">
        <v>6.97</v>
      </c>
    </row>
    <row r="401" spans="1:14" x14ac:dyDescent="0.25">
      <c r="A401" t="s">
        <v>884</v>
      </c>
      <c r="B401" t="s">
        <v>113</v>
      </c>
      <c r="C401" t="s">
        <v>885</v>
      </c>
      <c r="D401">
        <v>10</v>
      </c>
      <c r="E401" s="22">
        <v>29.49</v>
      </c>
      <c r="F401" s="22">
        <v>21.16</v>
      </c>
      <c r="G401" s="22">
        <v>33.65</v>
      </c>
      <c r="H401" s="22">
        <v>22.19</v>
      </c>
      <c r="I401" s="22">
        <v>22.67</v>
      </c>
      <c r="J401" s="22">
        <v>30.04</v>
      </c>
      <c r="K401" s="22">
        <v>38.200000000000003</v>
      </c>
      <c r="L401" s="22">
        <v>38.200000000000003</v>
      </c>
      <c r="M401">
        <v>10.4</v>
      </c>
      <c r="N401">
        <v>40.96</v>
      </c>
    </row>
    <row r="402" spans="1:14" x14ac:dyDescent="0.25">
      <c r="A402" t="s">
        <v>886</v>
      </c>
      <c r="B402" t="s">
        <v>113</v>
      </c>
      <c r="C402" t="s">
        <v>887</v>
      </c>
      <c r="D402">
        <v>280</v>
      </c>
      <c r="E402" s="22">
        <v>14.61</v>
      </c>
      <c r="F402" s="22">
        <v>8.3699999999999992</v>
      </c>
      <c r="G402" s="22">
        <v>17.72</v>
      </c>
      <c r="H402" s="22">
        <v>8.0399999999999991</v>
      </c>
      <c r="I402" s="22">
        <v>8.4</v>
      </c>
      <c r="J402" s="22">
        <v>13.23</v>
      </c>
      <c r="K402" s="22">
        <v>18.059999999999999</v>
      </c>
      <c r="L402" s="22">
        <v>22.7</v>
      </c>
      <c r="M402">
        <v>2.83</v>
      </c>
      <c r="N402">
        <v>9.02</v>
      </c>
    </row>
    <row r="403" spans="1:14" x14ac:dyDescent="0.25">
      <c r="A403" t="s">
        <v>90</v>
      </c>
      <c r="B403" t="s">
        <v>113</v>
      </c>
      <c r="C403" t="s">
        <v>91</v>
      </c>
      <c r="D403">
        <v>1180</v>
      </c>
      <c r="E403" s="22">
        <v>21.8</v>
      </c>
      <c r="F403" s="22">
        <v>14.92</v>
      </c>
      <c r="G403" s="22">
        <v>25.24</v>
      </c>
      <c r="H403" s="22">
        <v>13.92</v>
      </c>
      <c r="I403" s="22">
        <v>17.36</v>
      </c>
      <c r="J403" s="22">
        <v>21.24</v>
      </c>
      <c r="K403" s="22">
        <v>23.88</v>
      </c>
      <c r="L403" s="22">
        <v>30.51</v>
      </c>
      <c r="M403">
        <v>1.08</v>
      </c>
      <c r="N403">
        <v>5.33</v>
      </c>
    </row>
    <row r="404" spans="1:14" x14ac:dyDescent="0.25">
      <c r="A404" t="s">
        <v>888</v>
      </c>
      <c r="B404" t="s">
        <v>113</v>
      </c>
      <c r="C404" t="s">
        <v>889</v>
      </c>
      <c r="D404">
        <v>460</v>
      </c>
      <c r="E404" s="22">
        <v>18.21</v>
      </c>
      <c r="F404" s="22">
        <v>11.21</v>
      </c>
      <c r="G404" s="22">
        <v>21.71</v>
      </c>
      <c r="H404" s="22">
        <v>10.39</v>
      </c>
      <c r="I404" s="22">
        <v>12.43</v>
      </c>
      <c r="J404" s="22">
        <v>16.16</v>
      </c>
      <c r="K404" s="22">
        <v>22.72</v>
      </c>
      <c r="L404" s="22">
        <v>30.41</v>
      </c>
      <c r="M404">
        <v>2.39</v>
      </c>
      <c r="N404">
        <v>7.83</v>
      </c>
    </row>
    <row r="405" spans="1:14" x14ac:dyDescent="0.25">
      <c r="A405" t="s">
        <v>890</v>
      </c>
      <c r="B405" t="s">
        <v>113</v>
      </c>
      <c r="C405" t="s">
        <v>891</v>
      </c>
      <c r="D405">
        <v>160</v>
      </c>
      <c r="E405" s="22">
        <v>13.39</v>
      </c>
      <c r="F405" s="22">
        <v>8.59</v>
      </c>
      <c r="G405" s="22">
        <v>15.79</v>
      </c>
      <c r="H405" s="22">
        <v>8.5</v>
      </c>
      <c r="I405" s="22">
        <v>8.75</v>
      </c>
      <c r="J405" s="22">
        <v>13.68</v>
      </c>
      <c r="K405" s="22">
        <v>17.47</v>
      </c>
      <c r="L405" s="22">
        <v>18.37</v>
      </c>
      <c r="M405">
        <v>3.25</v>
      </c>
      <c r="N405">
        <v>16.89</v>
      </c>
    </row>
    <row r="406" spans="1:14" x14ac:dyDescent="0.25">
      <c r="A406" t="s">
        <v>892</v>
      </c>
      <c r="B406" t="s">
        <v>113</v>
      </c>
      <c r="C406" t="s">
        <v>893</v>
      </c>
      <c r="D406">
        <v>40</v>
      </c>
      <c r="E406" s="22">
        <v>13.39</v>
      </c>
      <c r="F406" s="22">
        <v>11.93</v>
      </c>
      <c r="G406" s="22">
        <v>14.11</v>
      </c>
      <c r="H406" s="22">
        <v>12.05</v>
      </c>
      <c r="I406" s="22">
        <v>12.05</v>
      </c>
      <c r="J406" s="22">
        <v>12.05</v>
      </c>
      <c r="K406" s="22">
        <v>15.06</v>
      </c>
      <c r="L406" s="22">
        <v>15.06</v>
      </c>
      <c r="M406">
        <v>4.47</v>
      </c>
      <c r="N406">
        <v>33.619999999999997</v>
      </c>
    </row>
    <row r="407" spans="1:14" x14ac:dyDescent="0.25">
      <c r="A407" t="s">
        <v>894</v>
      </c>
      <c r="B407" t="s">
        <v>113</v>
      </c>
      <c r="C407" t="s">
        <v>895</v>
      </c>
      <c r="D407">
        <v>80</v>
      </c>
      <c r="E407" s="22">
        <v>12.46</v>
      </c>
      <c r="F407" s="22">
        <v>10.130000000000001</v>
      </c>
      <c r="G407" s="22">
        <v>13.62</v>
      </c>
      <c r="H407" s="22">
        <v>9.2200000000000006</v>
      </c>
      <c r="I407" s="22">
        <v>11.33</v>
      </c>
      <c r="J407" s="22">
        <v>11.88</v>
      </c>
      <c r="K407" s="22">
        <v>13.74</v>
      </c>
      <c r="L407" s="22">
        <v>14.82</v>
      </c>
      <c r="M407">
        <v>2.73</v>
      </c>
      <c r="N407">
        <v>14.58</v>
      </c>
    </row>
    <row r="408" spans="1:14" x14ac:dyDescent="0.25">
      <c r="A408" t="s">
        <v>896</v>
      </c>
      <c r="B408" t="s">
        <v>113</v>
      </c>
      <c r="C408" t="s">
        <v>897</v>
      </c>
      <c r="D408">
        <v>10</v>
      </c>
      <c r="E408" s="22">
        <v>12.86</v>
      </c>
      <c r="F408" s="22">
        <v>9.32</v>
      </c>
      <c r="G408" s="22">
        <v>14.64</v>
      </c>
      <c r="H408" s="22">
        <v>7.82</v>
      </c>
      <c r="I408" s="22">
        <v>10.81</v>
      </c>
      <c r="J408" s="22">
        <v>13.97</v>
      </c>
      <c r="K408" s="22">
        <v>14.99</v>
      </c>
      <c r="L408" s="22">
        <v>17.670000000000002</v>
      </c>
      <c r="M408">
        <v>7.36</v>
      </c>
      <c r="N408">
        <v>29.7</v>
      </c>
    </row>
    <row r="409" spans="1:14" x14ac:dyDescent="0.25">
      <c r="A409" t="s">
        <v>898</v>
      </c>
      <c r="B409" t="s">
        <v>113</v>
      </c>
      <c r="C409" t="s">
        <v>899</v>
      </c>
      <c r="D409">
        <v>30</v>
      </c>
      <c r="E409" s="22">
        <v>10.41</v>
      </c>
      <c r="F409" s="22">
        <v>9.36</v>
      </c>
      <c r="G409" s="22">
        <v>10.94</v>
      </c>
      <c r="H409" s="22">
        <v>7.95</v>
      </c>
      <c r="I409" s="22">
        <v>10.130000000000001</v>
      </c>
      <c r="J409" s="22">
        <v>10.130000000000001</v>
      </c>
      <c r="K409" s="22">
        <v>10.71</v>
      </c>
      <c r="L409" s="22">
        <v>10.71</v>
      </c>
      <c r="M409">
        <v>7.6</v>
      </c>
      <c r="N409">
        <v>34.840000000000003</v>
      </c>
    </row>
    <row r="410" spans="1:14" x14ac:dyDescent="0.25">
      <c r="A410" t="s">
        <v>900</v>
      </c>
      <c r="B410" t="s">
        <v>113</v>
      </c>
      <c r="C410" t="s">
        <v>901</v>
      </c>
      <c r="D410">
        <v>90</v>
      </c>
      <c r="E410" s="22">
        <v>12.95</v>
      </c>
      <c r="F410" s="22">
        <v>10.37</v>
      </c>
      <c r="G410" s="22">
        <v>14.25</v>
      </c>
      <c r="H410" s="22">
        <v>10.29</v>
      </c>
      <c r="I410" s="22">
        <v>11.05</v>
      </c>
      <c r="J410" s="22">
        <v>11.76</v>
      </c>
      <c r="K410" s="22">
        <v>14.39</v>
      </c>
      <c r="L410" s="22">
        <v>17.809999999999999</v>
      </c>
      <c r="M410">
        <v>2.23</v>
      </c>
      <c r="N410">
        <v>15.61</v>
      </c>
    </row>
    <row r="411" spans="1:14" x14ac:dyDescent="0.25">
      <c r="A411" t="s">
        <v>902</v>
      </c>
      <c r="B411" t="s">
        <v>113</v>
      </c>
      <c r="C411" t="s">
        <v>903</v>
      </c>
      <c r="D411">
        <v>40</v>
      </c>
      <c r="E411" s="22">
        <v>15.72</v>
      </c>
      <c r="F411" s="22">
        <v>12.37</v>
      </c>
      <c r="G411" s="22">
        <v>17.399999999999999</v>
      </c>
      <c r="H411" s="22">
        <v>12.47</v>
      </c>
      <c r="I411" s="22">
        <v>12.47</v>
      </c>
      <c r="J411" s="22">
        <v>14.53</v>
      </c>
      <c r="K411" s="22">
        <v>15.86</v>
      </c>
      <c r="L411" s="22">
        <v>22.88</v>
      </c>
      <c r="M411">
        <v>5.54</v>
      </c>
      <c r="N411">
        <v>28.85</v>
      </c>
    </row>
    <row r="412" spans="1:14" x14ac:dyDescent="0.25">
      <c r="A412" t="s">
        <v>904</v>
      </c>
      <c r="B412" t="s">
        <v>113</v>
      </c>
      <c r="C412" t="s">
        <v>905</v>
      </c>
      <c r="D412">
        <v>220</v>
      </c>
      <c r="E412" s="22">
        <v>16.16</v>
      </c>
      <c r="F412" s="22">
        <v>12.18</v>
      </c>
      <c r="G412" s="22">
        <v>18.149999999999999</v>
      </c>
      <c r="H412" s="22">
        <v>11.6</v>
      </c>
      <c r="I412" s="22">
        <v>13.67</v>
      </c>
      <c r="J412" s="22">
        <v>14.59</v>
      </c>
      <c r="K412" s="22">
        <v>17.72</v>
      </c>
      <c r="L412" s="22">
        <v>23.17</v>
      </c>
      <c r="M412">
        <v>2.29</v>
      </c>
      <c r="N412">
        <v>10.26</v>
      </c>
    </row>
    <row r="413" spans="1:14" x14ac:dyDescent="0.25">
      <c r="A413" t="s">
        <v>906</v>
      </c>
      <c r="B413" t="s">
        <v>113</v>
      </c>
      <c r="C413" t="s">
        <v>907</v>
      </c>
      <c r="D413">
        <v>240</v>
      </c>
      <c r="E413" s="22">
        <v>11.76</v>
      </c>
      <c r="F413" s="22">
        <v>9.0299999999999994</v>
      </c>
      <c r="G413" s="22">
        <v>13.13</v>
      </c>
      <c r="H413" s="22">
        <v>8.4</v>
      </c>
      <c r="I413" s="22">
        <v>10.15</v>
      </c>
      <c r="J413" s="22">
        <v>11</v>
      </c>
      <c r="K413" s="22">
        <v>13.28</v>
      </c>
      <c r="L413" s="22">
        <v>14.98</v>
      </c>
      <c r="M413">
        <v>2</v>
      </c>
      <c r="N413">
        <v>10.98</v>
      </c>
    </row>
    <row r="414" spans="1:14" x14ac:dyDescent="0.25">
      <c r="A414" t="s">
        <v>96</v>
      </c>
      <c r="B414" t="s">
        <v>113</v>
      </c>
      <c r="C414" t="s">
        <v>97</v>
      </c>
      <c r="D414">
        <v>750</v>
      </c>
      <c r="E414" s="22">
        <v>13.78</v>
      </c>
      <c r="F414" s="22">
        <v>10.17</v>
      </c>
      <c r="G414" s="22">
        <v>15.58</v>
      </c>
      <c r="H414" s="22">
        <v>9.2100000000000009</v>
      </c>
      <c r="I414" s="22">
        <v>11.13</v>
      </c>
      <c r="J414" s="22">
        <v>13.92</v>
      </c>
      <c r="K414" s="22">
        <v>14.39</v>
      </c>
      <c r="L414" s="22">
        <v>17.91</v>
      </c>
      <c r="M414">
        <v>1.24</v>
      </c>
      <c r="N414">
        <v>6.36</v>
      </c>
    </row>
    <row r="415" spans="1:14" x14ac:dyDescent="0.25">
      <c r="A415" t="s">
        <v>908</v>
      </c>
      <c r="B415" t="s">
        <v>113</v>
      </c>
      <c r="C415" t="s">
        <v>909</v>
      </c>
      <c r="D415">
        <v>260</v>
      </c>
      <c r="E415" s="22">
        <v>10.11</v>
      </c>
      <c r="F415" s="22">
        <v>8.7200000000000006</v>
      </c>
      <c r="G415" s="22">
        <v>10.8</v>
      </c>
      <c r="H415" s="22">
        <v>8.65</v>
      </c>
      <c r="I415" s="22">
        <v>8.99</v>
      </c>
      <c r="J415" s="22">
        <v>8.99</v>
      </c>
      <c r="K415" s="22">
        <v>10.24</v>
      </c>
      <c r="L415" s="22">
        <v>13.91</v>
      </c>
      <c r="M415">
        <v>2.98</v>
      </c>
      <c r="N415">
        <v>14.91</v>
      </c>
    </row>
    <row r="416" spans="1:14" x14ac:dyDescent="0.25">
      <c r="A416" t="s">
        <v>910</v>
      </c>
      <c r="B416" t="s">
        <v>113</v>
      </c>
      <c r="C416" t="s">
        <v>911</v>
      </c>
      <c r="D416">
        <v>1310</v>
      </c>
      <c r="E416" s="22">
        <v>13.94</v>
      </c>
      <c r="F416" s="22">
        <v>10.36</v>
      </c>
      <c r="G416" s="22">
        <v>15.72</v>
      </c>
      <c r="H416" s="22">
        <v>9.9700000000000006</v>
      </c>
      <c r="I416" s="22">
        <v>11.33</v>
      </c>
      <c r="J416" s="22">
        <v>13.63</v>
      </c>
      <c r="K416" s="22">
        <v>16.93</v>
      </c>
      <c r="L416" s="22">
        <v>18.11</v>
      </c>
      <c r="M416">
        <v>1.1299999999999999</v>
      </c>
      <c r="N416">
        <v>6.48</v>
      </c>
    </row>
    <row r="417" spans="1:14" x14ac:dyDescent="0.25">
      <c r="A417" t="s">
        <v>912</v>
      </c>
      <c r="B417" t="s">
        <v>113</v>
      </c>
      <c r="C417" t="s">
        <v>913</v>
      </c>
      <c r="D417">
        <v>160</v>
      </c>
      <c r="E417" s="22">
        <v>25.63</v>
      </c>
      <c r="F417" s="22">
        <v>18.100000000000001</v>
      </c>
      <c r="G417" s="22">
        <v>29.39</v>
      </c>
      <c r="H417" s="22">
        <v>17.739999999999998</v>
      </c>
      <c r="I417" s="22">
        <v>17.739999999999998</v>
      </c>
      <c r="J417" s="22">
        <v>23.28</v>
      </c>
      <c r="K417" s="22">
        <v>29.92</v>
      </c>
      <c r="L417" s="22">
        <v>36.049999999999997</v>
      </c>
      <c r="M417">
        <v>2.66</v>
      </c>
      <c r="N417">
        <v>11.04</v>
      </c>
    </row>
    <row r="418" spans="1:14" x14ac:dyDescent="0.25">
      <c r="A418" t="s">
        <v>914</v>
      </c>
      <c r="B418" t="s">
        <v>113</v>
      </c>
      <c r="C418" t="s">
        <v>915</v>
      </c>
      <c r="D418">
        <v>40</v>
      </c>
      <c r="E418" s="22">
        <v>15.43</v>
      </c>
      <c r="F418" s="22">
        <v>10.3</v>
      </c>
      <c r="G418" s="22">
        <v>18</v>
      </c>
      <c r="H418" s="22">
        <v>10.61</v>
      </c>
      <c r="I418" s="22">
        <v>11.15</v>
      </c>
      <c r="J418" s="22">
        <v>13.8</v>
      </c>
      <c r="K418" s="22">
        <v>17.489999999999998</v>
      </c>
      <c r="L418" s="22">
        <v>23.68</v>
      </c>
      <c r="M418">
        <v>4.4400000000000004</v>
      </c>
      <c r="N418">
        <v>20.8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BBC45-10C6-403A-9E0A-2841BA9531F3}">
  <sheetPr>
    <tabColor theme="0" tint="-0.14999847407452621"/>
  </sheetPr>
  <dimension ref="A1:P418"/>
  <sheetViews>
    <sheetView workbookViewId="0">
      <selection activeCell="C36" sqref="C36"/>
    </sheetView>
  </sheetViews>
  <sheetFormatPr defaultRowHeight="15" x14ac:dyDescent="0.25"/>
  <cols>
    <col min="1" max="1" width="12" customWidth="1"/>
    <col min="2" max="2" width="14.5703125" bestFit="1" customWidth="1"/>
    <col min="3" max="3" width="24.85546875" customWidth="1"/>
    <col min="4" max="4" width="22" bestFit="1" customWidth="1"/>
    <col min="5" max="5" width="12.85546875" bestFit="1" customWidth="1"/>
    <col min="6" max="6" width="12.5703125" bestFit="1" customWidth="1"/>
    <col min="7" max="7" width="19.140625" style="22" bestFit="1" customWidth="1"/>
    <col min="8" max="9" width="13.28515625" style="22" bestFit="1" customWidth="1"/>
    <col min="10" max="10" width="20.5703125" style="22" bestFit="1" customWidth="1"/>
    <col min="11" max="12" width="13.28515625" style="22" bestFit="1" customWidth="1"/>
    <col min="13" max="13" width="9.5703125" style="22" bestFit="1" customWidth="1"/>
    <col min="14" max="14" width="16" style="22" bestFit="1" customWidth="1"/>
    <col min="15" max="16" width="3" bestFit="1" customWidth="1"/>
    <col min="257" max="257" width="16.5703125" bestFit="1" customWidth="1"/>
    <col min="258" max="258" width="9.7109375" bestFit="1" customWidth="1"/>
    <col min="259" max="259" width="12" bestFit="1" customWidth="1"/>
    <col min="260" max="260" width="14.5703125" bestFit="1" customWidth="1"/>
    <col min="261" max="261" width="69.85546875" bestFit="1" customWidth="1"/>
    <col min="262" max="262" width="22" bestFit="1" customWidth="1"/>
    <col min="263" max="264" width="12.5703125" bestFit="1" customWidth="1"/>
    <col min="265" max="265" width="17.85546875" bestFit="1" customWidth="1"/>
    <col min="266" max="267" width="12.5703125" bestFit="1" customWidth="1"/>
    <col min="268" max="268" width="19.28515625" bestFit="1" customWidth="1"/>
    <col min="269" max="270" width="12.5703125" bestFit="1" customWidth="1"/>
    <col min="271" max="271" width="9.5703125" bestFit="1" customWidth="1"/>
    <col min="272" max="272" width="16" bestFit="1" customWidth="1"/>
    <col min="513" max="513" width="16.5703125" bestFit="1" customWidth="1"/>
    <col min="514" max="514" width="9.7109375" bestFit="1" customWidth="1"/>
    <col min="515" max="515" width="12" bestFit="1" customWidth="1"/>
    <col min="516" max="516" width="14.5703125" bestFit="1" customWidth="1"/>
    <col min="517" max="517" width="69.85546875" bestFit="1" customWidth="1"/>
    <col min="518" max="518" width="22" bestFit="1" customWidth="1"/>
    <col min="519" max="520" width="12.5703125" bestFit="1" customWidth="1"/>
    <col min="521" max="521" width="17.85546875" bestFit="1" customWidth="1"/>
    <col min="522" max="523" width="12.5703125" bestFit="1" customWidth="1"/>
    <col min="524" max="524" width="19.28515625" bestFit="1" customWidth="1"/>
    <col min="525" max="526" width="12.5703125" bestFit="1" customWidth="1"/>
    <col min="527" max="527" width="9.5703125" bestFit="1" customWidth="1"/>
    <col min="528" max="528" width="16" bestFit="1" customWidth="1"/>
    <col min="769" max="769" width="16.5703125" bestFit="1" customWidth="1"/>
    <col min="770" max="770" width="9.7109375" bestFit="1" customWidth="1"/>
    <col min="771" max="771" width="12" bestFit="1" customWidth="1"/>
    <col min="772" max="772" width="14.5703125" bestFit="1" customWidth="1"/>
    <col min="773" max="773" width="69.85546875" bestFit="1" customWidth="1"/>
    <col min="774" max="774" width="22" bestFit="1" customWidth="1"/>
    <col min="775" max="776" width="12.5703125" bestFit="1" customWidth="1"/>
    <col min="777" max="777" width="17.85546875" bestFit="1" customWidth="1"/>
    <col min="778" max="779" width="12.5703125" bestFit="1" customWidth="1"/>
    <col min="780" max="780" width="19.28515625" bestFit="1" customWidth="1"/>
    <col min="781" max="782" width="12.5703125" bestFit="1" customWidth="1"/>
    <col min="783" max="783" width="9.5703125" bestFit="1" customWidth="1"/>
    <col min="784" max="784" width="16" bestFit="1" customWidth="1"/>
    <col min="1025" max="1025" width="16.5703125" bestFit="1" customWidth="1"/>
    <col min="1026" max="1026" width="9.7109375" bestFit="1" customWidth="1"/>
    <col min="1027" max="1027" width="12" bestFit="1" customWidth="1"/>
    <col min="1028" max="1028" width="14.5703125" bestFit="1" customWidth="1"/>
    <col min="1029" max="1029" width="69.85546875" bestFit="1" customWidth="1"/>
    <col min="1030" max="1030" width="22" bestFit="1" customWidth="1"/>
    <col min="1031" max="1032" width="12.5703125" bestFit="1" customWidth="1"/>
    <col min="1033" max="1033" width="17.85546875" bestFit="1" customWidth="1"/>
    <col min="1034" max="1035" width="12.5703125" bestFit="1" customWidth="1"/>
    <col min="1036" max="1036" width="19.28515625" bestFit="1" customWidth="1"/>
    <col min="1037" max="1038" width="12.5703125" bestFit="1" customWidth="1"/>
    <col min="1039" max="1039" width="9.5703125" bestFit="1" customWidth="1"/>
    <col min="1040" max="1040" width="16" bestFit="1" customWidth="1"/>
    <col min="1281" max="1281" width="16.5703125" bestFit="1" customWidth="1"/>
    <col min="1282" max="1282" width="9.7109375" bestFit="1" customWidth="1"/>
    <col min="1283" max="1283" width="12" bestFit="1" customWidth="1"/>
    <col min="1284" max="1284" width="14.5703125" bestFit="1" customWidth="1"/>
    <col min="1285" max="1285" width="69.85546875" bestFit="1" customWidth="1"/>
    <col min="1286" max="1286" width="22" bestFit="1" customWidth="1"/>
    <col min="1287" max="1288" width="12.5703125" bestFit="1" customWidth="1"/>
    <col min="1289" max="1289" width="17.85546875" bestFit="1" customWidth="1"/>
    <col min="1290" max="1291" width="12.5703125" bestFit="1" customWidth="1"/>
    <col min="1292" max="1292" width="19.28515625" bestFit="1" customWidth="1"/>
    <col min="1293" max="1294" width="12.5703125" bestFit="1" customWidth="1"/>
    <col min="1295" max="1295" width="9.5703125" bestFit="1" customWidth="1"/>
    <col min="1296" max="1296" width="16" bestFit="1" customWidth="1"/>
    <col min="1537" max="1537" width="16.5703125" bestFit="1" customWidth="1"/>
    <col min="1538" max="1538" width="9.7109375" bestFit="1" customWidth="1"/>
    <col min="1539" max="1539" width="12" bestFit="1" customWidth="1"/>
    <col min="1540" max="1540" width="14.5703125" bestFit="1" customWidth="1"/>
    <col min="1541" max="1541" width="69.85546875" bestFit="1" customWidth="1"/>
    <col min="1542" max="1542" width="22" bestFit="1" customWidth="1"/>
    <col min="1543" max="1544" width="12.5703125" bestFit="1" customWidth="1"/>
    <col min="1545" max="1545" width="17.85546875" bestFit="1" customWidth="1"/>
    <col min="1546" max="1547" width="12.5703125" bestFit="1" customWidth="1"/>
    <col min="1548" max="1548" width="19.28515625" bestFit="1" customWidth="1"/>
    <col min="1549" max="1550" width="12.5703125" bestFit="1" customWidth="1"/>
    <col min="1551" max="1551" width="9.5703125" bestFit="1" customWidth="1"/>
    <col min="1552" max="1552" width="16" bestFit="1" customWidth="1"/>
    <col min="1793" max="1793" width="16.5703125" bestFit="1" customWidth="1"/>
    <col min="1794" max="1794" width="9.7109375" bestFit="1" customWidth="1"/>
    <col min="1795" max="1795" width="12" bestFit="1" customWidth="1"/>
    <col min="1796" max="1796" width="14.5703125" bestFit="1" customWidth="1"/>
    <col min="1797" max="1797" width="69.85546875" bestFit="1" customWidth="1"/>
    <col min="1798" max="1798" width="22" bestFit="1" customWidth="1"/>
    <col min="1799" max="1800" width="12.5703125" bestFit="1" customWidth="1"/>
    <col min="1801" max="1801" width="17.85546875" bestFit="1" customWidth="1"/>
    <col min="1802" max="1803" width="12.5703125" bestFit="1" customWidth="1"/>
    <col min="1804" max="1804" width="19.28515625" bestFit="1" customWidth="1"/>
    <col min="1805" max="1806" width="12.5703125" bestFit="1" customWidth="1"/>
    <col min="1807" max="1807" width="9.5703125" bestFit="1" customWidth="1"/>
    <col min="1808" max="1808" width="16" bestFit="1" customWidth="1"/>
    <col min="2049" max="2049" width="16.5703125" bestFit="1" customWidth="1"/>
    <col min="2050" max="2050" width="9.7109375" bestFit="1" customWidth="1"/>
    <col min="2051" max="2051" width="12" bestFit="1" customWidth="1"/>
    <col min="2052" max="2052" width="14.5703125" bestFit="1" customWidth="1"/>
    <col min="2053" max="2053" width="69.85546875" bestFit="1" customWidth="1"/>
    <col min="2054" max="2054" width="22" bestFit="1" customWidth="1"/>
    <col min="2055" max="2056" width="12.5703125" bestFit="1" customWidth="1"/>
    <col min="2057" max="2057" width="17.85546875" bestFit="1" customWidth="1"/>
    <col min="2058" max="2059" width="12.5703125" bestFit="1" customWidth="1"/>
    <col min="2060" max="2060" width="19.28515625" bestFit="1" customWidth="1"/>
    <col min="2061" max="2062" width="12.5703125" bestFit="1" customWidth="1"/>
    <col min="2063" max="2063" width="9.5703125" bestFit="1" customWidth="1"/>
    <col min="2064" max="2064" width="16" bestFit="1" customWidth="1"/>
    <col min="2305" max="2305" width="16.5703125" bestFit="1" customWidth="1"/>
    <col min="2306" max="2306" width="9.7109375" bestFit="1" customWidth="1"/>
    <col min="2307" max="2307" width="12" bestFit="1" customWidth="1"/>
    <col min="2308" max="2308" width="14.5703125" bestFit="1" customWidth="1"/>
    <col min="2309" max="2309" width="69.85546875" bestFit="1" customWidth="1"/>
    <col min="2310" max="2310" width="22" bestFit="1" customWidth="1"/>
    <col min="2311" max="2312" width="12.5703125" bestFit="1" customWidth="1"/>
    <col min="2313" max="2313" width="17.85546875" bestFit="1" customWidth="1"/>
    <col min="2314" max="2315" width="12.5703125" bestFit="1" customWidth="1"/>
    <col min="2316" max="2316" width="19.28515625" bestFit="1" customWidth="1"/>
    <col min="2317" max="2318" width="12.5703125" bestFit="1" customWidth="1"/>
    <col min="2319" max="2319" width="9.5703125" bestFit="1" customWidth="1"/>
    <col min="2320" max="2320" width="16" bestFit="1" customWidth="1"/>
    <col min="2561" max="2561" width="16.5703125" bestFit="1" customWidth="1"/>
    <col min="2562" max="2562" width="9.7109375" bestFit="1" customWidth="1"/>
    <col min="2563" max="2563" width="12" bestFit="1" customWidth="1"/>
    <col min="2564" max="2564" width="14.5703125" bestFit="1" customWidth="1"/>
    <col min="2565" max="2565" width="69.85546875" bestFit="1" customWidth="1"/>
    <col min="2566" max="2566" width="22" bestFit="1" customWidth="1"/>
    <col min="2567" max="2568" width="12.5703125" bestFit="1" customWidth="1"/>
    <col min="2569" max="2569" width="17.85546875" bestFit="1" customWidth="1"/>
    <col min="2570" max="2571" width="12.5703125" bestFit="1" customWidth="1"/>
    <col min="2572" max="2572" width="19.28515625" bestFit="1" customWidth="1"/>
    <col min="2573" max="2574" width="12.5703125" bestFit="1" customWidth="1"/>
    <col min="2575" max="2575" width="9.5703125" bestFit="1" customWidth="1"/>
    <col min="2576" max="2576" width="16" bestFit="1" customWidth="1"/>
    <col min="2817" max="2817" width="16.5703125" bestFit="1" customWidth="1"/>
    <col min="2818" max="2818" width="9.7109375" bestFit="1" customWidth="1"/>
    <col min="2819" max="2819" width="12" bestFit="1" customWidth="1"/>
    <col min="2820" max="2820" width="14.5703125" bestFit="1" customWidth="1"/>
    <col min="2821" max="2821" width="69.85546875" bestFit="1" customWidth="1"/>
    <col min="2822" max="2822" width="22" bestFit="1" customWidth="1"/>
    <col min="2823" max="2824" width="12.5703125" bestFit="1" customWidth="1"/>
    <col min="2825" max="2825" width="17.85546875" bestFit="1" customWidth="1"/>
    <col min="2826" max="2827" width="12.5703125" bestFit="1" customWidth="1"/>
    <col min="2828" max="2828" width="19.28515625" bestFit="1" customWidth="1"/>
    <col min="2829" max="2830" width="12.5703125" bestFit="1" customWidth="1"/>
    <col min="2831" max="2831" width="9.5703125" bestFit="1" customWidth="1"/>
    <col min="2832" max="2832" width="16" bestFit="1" customWidth="1"/>
    <col min="3073" max="3073" width="16.5703125" bestFit="1" customWidth="1"/>
    <col min="3074" max="3074" width="9.7109375" bestFit="1" customWidth="1"/>
    <col min="3075" max="3075" width="12" bestFit="1" customWidth="1"/>
    <col min="3076" max="3076" width="14.5703125" bestFit="1" customWidth="1"/>
    <col min="3077" max="3077" width="69.85546875" bestFit="1" customWidth="1"/>
    <col min="3078" max="3078" width="22" bestFit="1" customWidth="1"/>
    <col min="3079" max="3080" width="12.5703125" bestFit="1" customWidth="1"/>
    <col min="3081" max="3081" width="17.85546875" bestFit="1" customWidth="1"/>
    <col min="3082" max="3083" width="12.5703125" bestFit="1" customWidth="1"/>
    <col min="3084" max="3084" width="19.28515625" bestFit="1" customWidth="1"/>
    <col min="3085" max="3086" width="12.5703125" bestFit="1" customWidth="1"/>
    <col min="3087" max="3087" width="9.5703125" bestFit="1" customWidth="1"/>
    <col min="3088" max="3088" width="16" bestFit="1" customWidth="1"/>
    <col min="3329" max="3329" width="16.5703125" bestFit="1" customWidth="1"/>
    <col min="3330" max="3330" width="9.7109375" bestFit="1" customWidth="1"/>
    <col min="3331" max="3331" width="12" bestFit="1" customWidth="1"/>
    <col min="3332" max="3332" width="14.5703125" bestFit="1" customWidth="1"/>
    <col min="3333" max="3333" width="69.85546875" bestFit="1" customWidth="1"/>
    <col min="3334" max="3334" width="22" bestFit="1" customWidth="1"/>
    <col min="3335" max="3336" width="12.5703125" bestFit="1" customWidth="1"/>
    <col min="3337" max="3337" width="17.85546875" bestFit="1" customWidth="1"/>
    <col min="3338" max="3339" width="12.5703125" bestFit="1" customWidth="1"/>
    <col min="3340" max="3340" width="19.28515625" bestFit="1" customWidth="1"/>
    <col min="3341" max="3342" width="12.5703125" bestFit="1" customWidth="1"/>
    <col min="3343" max="3343" width="9.5703125" bestFit="1" customWidth="1"/>
    <col min="3344" max="3344" width="16" bestFit="1" customWidth="1"/>
    <col min="3585" max="3585" width="16.5703125" bestFit="1" customWidth="1"/>
    <col min="3586" max="3586" width="9.7109375" bestFit="1" customWidth="1"/>
    <col min="3587" max="3587" width="12" bestFit="1" customWidth="1"/>
    <col min="3588" max="3588" width="14.5703125" bestFit="1" customWidth="1"/>
    <col min="3589" max="3589" width="69.85546875" bestFit="1" customWidth="1"/>
    <col min="3590" max="3590" width="22" bestFit="1" customWidth="1"/>
    <col min="3591" max="3592" width="12.5703125" bestFit="1" customWidth="1"/>
    <col min="3593" max="3593" width="17.85546875" bestFit="1" customWidth="1"/>
    <col min="3594" max="3595" width="12.5703125" bestFit="1" customWidth="1"/>
    <col min="3596" max="3596" width="19.28515625" bestFit="1" customWidth="1"/>
    <col min="3597" max="3598" width="12.5703125" bestFit="1" customWidth="1"/>
    <col min="3599" max="3599" width="9.5703125" bestFit="1" customWidth="1"/>
    <col min="3600" max="3600" width="16" bestFit="1" customWidth="1"/>
    <col min="3841" max="3841" width="16.5703125" bestFit="1" customWidth="1"/>
    <col min="3842" max="3842" width="9.7109375" bestFit="1" customWidth="1"/>
    <col min="3843" max="3843" width="12" bestFit="1" customWidth="1"/>
    <col min="3844" max="3844" width="14.5703125" bestFit="1" customWidth="1"/>
    <col min="3845" max="3845" width="69.85546875" bestFit="1" customWidth="1"/>
    <col min="3846" max="3846" width="22" bestFit="1" customWidth="1"/>
    <col min="3847" max="3848" width="12.5703125" bestFit="1" customWidth="1"/>
    <col min="3849" max="3849" width="17.85546875" bestFit="1" customWidth="1"/>
    <col min="3850" max="3851" width="12.5703125" bestFit="1" customWidth="1"/>
    <col min="3852" max="3852" width="19.28515625" bestFit="1" customWidth="1"/>
    <col min="3853" max="3854" width="12.5703125" bestFit="1" customWidth="1"/>
    <col min="3855" max="3855" width="9.5703125" bestFit="1" customWidth="1"/>
    <col min="3856" max="3856" width="16" bestFit="1" customWidth="1"/>
    <col min="4097" max="4097" width="16.5703125" bestFit="1" customWidth="1"/>
    <col min="4098" max="4098" width="9.7109375" bestFit="1" customWidth="1"/>
    <col min="4099" max="4099" width="12" bestFit="1" customWidth="1"/>
    <col min="4100" max="4100" width="14.5703125" bestFit="1" customWidth="1"/>
    <col min="4101" max="4101" width="69.85546875" bestFit="1" customWidth="1"/>
    <col min="4102" max="4102" width="22" bestFit="1" customWidth="1"/>
    <col min="4103" max="4104" width="12.5703125" bestFit="1" customWidth="1"/>
    <col min="4105" max="4105" width="17.85546875" bestFit="1" customWidth="1"/>
    <col min="4106" max="4107" width="12.5703125" bestFit="1" customWidth="1"/>
    <col min="4108" max="4108" width="19.28515625" bestFit="1" customWidth="1"/>
    <col min="4109" max="4110" width="12.5703125" bestFit="1" customWidth="1"/>
    <col min="4111" max="4111" width="9.5703125" bestFit="1" customWidth="1"/>
    <col min="4112" max="4112" width="16" bestFit="1" customWidth="1"/>
    <col min="4353" max="4353" width="16.5703125" bestFit="1" customWidth="1"/>
    <col min="4354" max="4354" width="9.7109375" bestFit="1" customWidth="1"/>
    <col min="4355" max="4355" width="12" bestFit="1" customWidth="1"/>
    <col min="4356" max="4356" width="14.5703125" bestFit="1" customWidth="1"/>
    <col min="4357" max="4357" width="69.85546875" bestFit="1" customWidth="1"/>
    <col min="4358" max="4358" width="22" bestFit="1" customWidth="1"/>
    <col min="4359" max="4360" width="12.5703125" bestFit="1" customWidth="1"/>
    <col min="4361" max="4361" width="17.85546875" bestFit="1" customWidth="1"/>
    <col min="4362" max="4363" width="12.5703125" bestFit="1" customWidth="1"/>
    <col min="4364" max="4364" width="19.28515625" bestFit="1" customWidth="1"/>
    <col min="4365" max="4366" width="12.5703125" bestFit="1" customWidth="1"/>
    <col min="4367" max="4367" width="9.5703125" bestFit="1" customWidth="1"/>
    <col min="4368" max="4368" width="16" bestFit="1" customWidth="1"/>
    <col min="4609" max="4609" width="16.5703125" bestFit="1" customWidth="1"/>
    <col min="4610" max="4610" width="9.7109375" bestFit="1" customWidth="1"/>
    <col min="4611" max="4611" width="12" bestFit="1" customWidth="1"/>
    <col min="4612" max="4612" width="14.5703125" bestFit="1" customWidth="1"/>
    <col min="4613" max="4613" width="69.85546875" bestFit="1" customWidth="1"/>
    <col min="4614" max="4614" width="22" bestFit="1" customWidth="1"/>
    <col min="4615" max="4616" width="12.5703125" bestFit="1" customWidth="1"/>
    <col min="4617" max="4617" width="17.85546875" bestFit="1" customWidth="1"/>
    <col min="4618" max="4619" width="12.5703125" bestFit="1" customWidth="1"/>
    <col min="4620" max="4620" width="19.28515625" bestFit="1" customWidth="1"/>
    <col min="4621" max="4622" width="12.5703125" bestFit="1" customWidth="1"/>
    <col min="4623" max="4623" width="9.5703125" bestFit="1" customWidth="1"/>
    <col min="4624" max="4624" width="16" bestFit="1" customWidth="1"/>
    <col min="4865" max="4865" width="16.5703125" bestFit="1" customWidth="1"/>
    <col min="4866" max="4866" width="9.7109375" bestFit="1" customWidth="1"/>
    <col min="4867" max="4867" width="12" bestFit="1" customWidth="1"/>
    <col min="4868" max="4868" width="14.5703125" bestFit="1" customWidth="1"/>
    <col min="4869" max="4869" width="69.85546875" bestFit="1" customWidth="1"/>
    <col min="4870" max="4870" width="22" bestFit="1" customWidth="1"/>
    <col min="4871" max="4872" width="12.5703125" bestFit="1" customWidth="1"/>
    <col min="4873" max="4873" width="17.85546875" bestFit="1" customWidth="1"/>
    <col min="4874" max="4875" width="12.5703125" bestFit="1" customWidth="1"/>
    <col min="4876" max="4876" width="19.28515625" bestFit="1" customWidth="1"/>
    <col min="4877" max="4878" width="12.5703125" bestFit="1" customWidth="1"/>
    <col min="4879" max="4879" width="9.5703125" bestFit="1" customWidth="1"/>
    <col min="4880" max="4880" width="16" bestFit="1" customWidth="1"/>
    <col min="5121" max="5121" width="16.5703125" bestFit="1" customWidth="1"/>
    <col min="5122" max="5122" width="9.7109375" bestFit="1" customWidth="1"/>
    <col min="5123" max="5123" width="12" bestFit="1" customWidth="1"/>
    <col min="5124" max="5124" width="14.5703125" bestFit="1" customWidth="1"/>
    <col min="5125" max="5125" width="69.85546875" bestFit="1" customWidth="1"/>
    <col min="5126" max="5126" width="22" bestFit="1" customWidth="1"/>
    <col min="5127" max="5128" width="12.5703125" bestFit="1" customWidth="1"/>
    <col min="5129" max="5129" width="17.85546875" bestFit="1" customWidth="1"/>
    <col min="5130" max="5131" width="12.5703125" bestFit="1" customWidth="1"/>
    <col min="5132" max="5132" width="19.28515625" bestFit="1" customWidth="1"/>
    <col min="5133" max="5134" width="12.5703125" bestFit="1" customWidth="1"/>
    <col min="5135" max="5135" width="9.5703125" bestFit="1" customWidth="1"/>
    <col min="5136" max="5136" width="16" bestFit="1" customWidth="1"/>
    <col min="5377" max="5377" width="16.5703125" bestFit="1" customWidth="1"/>
    <col min="5378" max="5378" width="9.7109375" bestFit="1" customWidth="1"/>
    <col min="5379" max="5379" width="12" bestFit="1" customWidth="1"/>
    <col min="5380" max="5380" width="14.5703125" bestFit="1" customWidth="1"/>
    <col min="5381" max="5381" width="69.85546875" bestFit="1" customWidth="1"/>
    <col min="5382" max="5382" width="22" bestFit="1" customWidth="1"/>
    <col min="5383" max="5384" width="12.5703125" bestFit="1" customWidth="1"/>
    <col min="5385" max="5385" width="17.85546875" bestFit="1" customWidth="1"/>
    <col min="5386" max="5387" width="12.5703125" bestFit="1" customWidth="1"/>
    <col min="5388" max="5388" width="19.28515625" bestFit="1" customWidth="1"/>
    <col min="5389" max="5390" width="12.5703125" bestFit="1" customWidth="1"/>
    <col min="5391" max="5391" width="9.5703125" bestFit="1" customWidth="1"/>
    <col min="5392" max="5392" width="16" bestFit="1" customWidth="1"/>
    <col min="5633" max="5633" width="16.5703125" bestFit="1" customWidth="1"/>
    <col min="5634" max="5634" width="9.7109375" bestFit="1" customWidth="1"/>
    <col min="5635" max="5635" width="12" bestFit="1" customWidth="1"/>
    <col min="5636" max="5636" width="14.5703125" bestFit="1" customWidth="1"/>
    <col min="5637" max="5637" width="69.85546875" bestFit="1" customWidth="1"/>
    <col min="5638" max="5638" width="22" bestFit="1" customWidth="1"/>
    <col min="5639" max="5640" width="12.5703125" bestFit="1" customWidth="1"/>
    <col min="5641" max="5641" width="17.85546875" bestFit="1" customWidth="1"/>
    <col min="5642" max="5643" width="12.5703125" bestFit="1" customWidth="1"/>
    <col min="5644" max="5644" width="19.28515625" bestFit="1" customWidth="1"/>
    <col min="5645" max="5646" width="12.5703125" bestFit="1" customWidth="1"/>
    <col min="5647" max="5647" width="9.5703125" bestFit="1" customWidth="1"/>
    <col min="5648" max="5648" width="16" bestFit="1" customWidth="1"/>
    <col min="5889" max="5889" width="16.5703125" bestFit="1" customWidth="1"/>
    <col min="5890" max="5890" width="9.7109375" bestFit="1" customWidth="1"/>
    <col min="5891" max="5891" width="12" bestFit="1" customWidth="1"/>
    <col min="5892" max="5892" width="14.5703125" bestFit="1" customWidth="1"/>
    <col min="5893" max="5893" width="69.85546875" bestFit="1" customWidth="1"/>
    <col min="5894" max="5894" width="22" bestFit="1" customWidth="1"/>
    <col min="5895" max="5896" width="12.5703125" bestFit="1" customWidth="1"/>
    <col min="5897" max="5897" width="17.85546875" bestFit="1" customWidth="1"/>
    <col min="5898" max="5899" width="12.5703125" bestFit="1" customWidth="1"/>
    <col min="5900" max="5900" width="19.28515625" bestFit="1" customWidth="1"/>
    <col min="5901" max="5902" width="12.5703125" bestFit="1" customWidth="1"/>
    <col min="5903" max="5903" width="9.5703125" bestFit="1" customWidth="1"/>
    <col min="5904" max="5904" width="16" bestFit="1" customWidth="1"/>
    <col min="6145" max="6145" width="16.5703125" bestFit="1" customWidth="1"/>
    <col min="6146" max="6146" width="9.7109375" bestFit="1" customWidth="1"/>
    <col min="6147" max="6147" width="12" bestFit="1" customWidth="1"/>
    <col min="6148" max="6148" width="14.5703125" bestFit="1" customWidth="1"/>
    <col min="6149" max="6149" width="69.85546875" bestFit="1" customWidth="1"/>
    <col min="6150" max="6150" width="22" bestFit="1" customWidth="1"/>
    <col min="6151" max="6152" width="12.5703125" bestFit="1" customWidth="1"/>
    <col min="6153" max="6153" width="17.85546875" bestFit="1" customWidth="1"/>
    <col min="6154" max="6155" width="12.5703125" bestFit="1" customWidth="1"/>
    <col min="6156" max="6156" width="19.28515625" bestFit="1" customWidth="1"/>
    <col min="6157" max="6158" width="12.5703125" bestFit="1" customWidth="1"/>
    <col min="6159" max="6159" width="9.5703125" bestFit="1" customWidth="1"/>
    <col min="6160" max="6160" width="16" bestFit="1" customWidth="1"/>
    <col min="6401" max="6401" width="16.5703125" bestFit="1" customWidth="1"/>
    <col min="6402" max="6402" width="9.7109375" bestFit="1" customWidth="1"/>
    <col min="6403" max="6403" width="12" bestFit="1" customWidth="1"/>
    <col min="6404" max="6404" width="14.5703125" bestFit="1" customWidth="1"/>
    <col min="6405" max="6405" width="69.85546875" bestFit="1" customWidth="1"/>
    <col min="6406" max="6406" width="22" bestFit="1" customWidth="1"/>
    <col min="6407" max="6408" width="12.5703125" bestFit="1" customWidth="1"/>
    <col min="6409" max="6409" width="17.85546875" bestFit="1" customWidth="1"/>
    <col min="6410" max="6411" width="12.5703125" bestFit="1" customWidth="1"/>
    <col min="6412" max="6412" width="19.28515625" bestFit="1" customWidth="1"/>
    <col min="6413" max="6414" width="12.5703125" bestFit="1" customWidth="1"/>
    <col min="6415" max="6415" width="9.5703125" bestFit="1" customWidth="1"/>
    <col min="6416" max="6416" width="16" bestFit="1" customWidth="1"/>
    <col min="6657" max="6657" width="16.5703125" bestFit="1" customWidth="1"/>
    <col min="6658" max="6658" width="9.7109375" bestFit="1" customWidth="1"/>
    <col min="6659" max="6659" width="12" bestFit="1" customWidth="1"/>
    <col min="6660" max="6660" width="14.5703125" bestFit="1" customWidth="1"/>
    <col min="6661" max="6661" width="69.85546875" bestFit="1" customWidth="1"/>
    <col min="6662" max="6662" width="22" bestFit="1" customWidth="1"/>
    <col min="6663" max="6664" width="12.5703125" bestFit="1" customWidth="1"/>
    <col min="6665" max="6665" width="17.85546875" bestFit="1" customWidth="1"/>
    <col min="6666" max="6667" width="12.5703125" bestFit="1" customWidth="1"/>
    <col min="6668" max="6668" width="19.28515625" bestFit="1" customWidth="1"/>
    <col min="6669" max="6670" width="12.5703125" bestFit="1" customWidth="1"/>
    <col min="6671" max="6671" width="9.5703125" bestFit="1" customWidth="1"/>
    <col min="6672" max="6672" width="16" bestFit="1" customWidth="1"/>
    <col min="6913" max="6913" width="16.5703125" bestFit="1" customWidth="1"/>
    <col min="6914" max="6914" width="9.7109375" bestFit="1" customWidth="1"/>
    <col min="6915" max="6915" width="12" bestFit="1" customWidth="1"/>
    <col min="6916" max="6916" width="14.5703125" bestFit="1" customWidth="1"/>
    <col min="6917" max="6917" width="69.85546875" bestFit="1" customWidth="1"/>
    <col min="6918" max="6918" width="22" bestFit="1" customWidth="1"/>
    <col min="6919" max="6920" width="12.5703125" bestFit="1" customWidth="1"/>
    <col min="6921" max="6921" width="17.85546875" bestFit="1" customWidth="1"/>
    <col min="6922" max="6923" width="12.5703125" bestFit="1" customWidth="1"/>
    <col min="6924" max="6924" width="19.28515625" bestFit="1" customWidth="1"/>
    <col min="6925" max="6926" width="12.5703125" bestFit="1" customWidth="1"/>
    <col min="6927" max="6927" width="9.5703125" bestFit="1" customWidth="1"/>
    <col min="6928" max="6928" width="16" bestFit="1" customWidth="1"/>
    <col min="7169" max="7169" width="16.5703125" bestFit="1" customWidth="1"/>
    <col min="7170" max="7170" width="9.7109375" bestFit="1" customWidth="1"/>
    <col min="7171" max="7171" width="12" bestFit="1" customWidth="1"/>
    <col min="7172" max="7172" width="14.5703125" bestFit="1" customWidth="1"/>
    <col min="7173" max="7173" width="69.85546875" bestFit="1" customWidth="1"/>
    <col min="7174" max="7174" width="22" bestFit="1" customWidth="1"/>
    <col min="7175" max="7176" width="12.5703125" bestFit="1" customWidth="1"/>
    <col min="7177" max="7177" width="17.85546875" bestFit="1" customWidth="1"/>
    <col min="7178" max="7179" width="12.5703125" bestFit="1" customWidth="1"/>
    <col min="7180" max="7180" width="19.28515625" bestFit="1" customWidth="1"/>
    <col min="7181" max="7182" width="12.5703125" bestFit="1" customWidth="1"/>
    <col min="7183" max="7183" width="9.5703125" bestFit="1" customWidth="1"/>
    <col min="7184" max="7184" width="16" bestFit="1" customWidth="1"/>
    <col min="7425" max="7425" width="16.5703125" bestFit="1" customWidth="1"/>
    <col min="7426" max="7426" width="9.7109375" bestFit="1" customWidth="1"/>
    <col min="7427" max="7427" width="12" bestFit="1" customWidth="1"/>
    <col min="7428" max="7428" width="14.5703125" bestFit="1" customWidth="1"/>
    <col min="7429" max="7429" width="69.85546875" bestFit="1" customWidth="1"/>
    <col min="7430" max="7430" width="22" bestFit="1" customWidth="1"/>
    <col min="7431" max="7432" width="12.5703125" bestFit="1" customWidth="1"/>
    <col min="7433" max="7433" width="17.85546875" bestFit="1" customWidth="1"/>
    <col min="7434" max="7435" width="12.5703125" bestFit="1" customWidth="1"/>
    <col min="7436" max="7436" width="19.28515625" bestFit="1" customWidth="1"/>
    <col min="7437" max="7438" width="12.5703125" bestFit="1" customWidth="1"/>
    <col min="7439" max="7439" width="9.5703125" bestFit="1" customWidth="1"/>
    <col min="7440" max="7440" width="16" bestFit="1" customWidth="1"/>
    <col min="7681" max="7681" width="16.5703125" bestFit="1" customWidth="1"/>
    <col min="7682" max="7682" width="9.7109375" bestFit="1" customWidth="1"/>
    <col min="7683" max="7683" width="12" bestFit="1" customWidth="1"/>
    <col min="7684" max="7684" width="14.5703125" bestFit="1" customWidth="1"/>
    <col min="7685" max="7685" width="69.85546875" bestFit="1" customWidth="1"/>
    <col min="7686" max="7686" width="22" bestFit="1" customWidth="1"/>
    <col min="7687" max="7688" width="12.5703125" bestFit="1" customWidth="1"/>
    <col min="7689" max="7689" width="17.85546875" bestFit="1" customWidth="1"/>
    <col min="7690" max="7691" width="12.5703125" bestFit="1" customWidth="1"/>
    <col min="7692" max="7692" width="19.28515625" bestFit="1" customWidth="1"/>
    <col min="7693" max="7694" width="12.5703125" bestFit="1" customWidth="1"/>
    <col min="7695" max="7695" width="9.5703125" bestFit="1" customWidth="1"/>
    <col min="7696" max="7696" width="16" bestFit="1" customWidth="1"/>
    <col min="7937" max="7937" width="16.5703125" bestFit="1" customWidth="1"/>
    <col min="7938" max="7938" width="9.7109375" bestFit="1" customWidth="1"/>
    <col min="7939" max="7939" width="12" bestFit="1" customWidth="1"/>
    <col min="7940" max="7940" width="14.5703125" bestFit="1" customWidth="1"/>
    <col min="7941" max="7941" width="69.85546875" bestFit="1" customWidth="1"/>
    <col min="7942" max="7942" width="22" bestFit="1" customWidth="1"/>
    <col min="7943" max="7944" width="12.5703125" bestFit="1" customWidth="1"/>
    <col min="7945" max="7945" width="17.85546875" bestFit="1" customWidth="1"/>
    <col min="7946" max="7947" width="12.5703125" bestFit="1" customWidth="1"/>
    <col min="7948" max="7948" width="19.28515625" bestFit="1" customWidth="1"/>
    <col min="7949" max="7950" width="12.5703125" bestFit="1" customWidth="1"/>
    <col min="7951" max="7951" width="9.5703125" bestFit="1" customWidth="1"/>
    <col min="7952" max="7952" width="16" bestFit="1" customWidth="1"/>
    <col min="8193" max="8193" width="16.5703125" bestFit="1" customWidth="1"/>
    <col min="8194" max="8194" width="9.7109375" bestFit="1" customWidth="1"/>
    <col min="8195" max="8195" width="12" bestFit="1" customWidth="1"/>
    <col min="8196" max="8196" width="14.5703125" bestFit="1" customWidth="1"/>
    <col min="8197" max="8197" width="69.85546875" bestFit="1" customWidth="1"/>
    <col min="8198" max="8198" width="22" bestFit="1" customWidth="1"/>
    <col min="8199" max="8200" width="12.5703125" bestFit="1" customWidth="1"/>
    <col min="8201" max="8201" width="17.85546875" bestFit="1" customWidth="1"/>
    <col min="8202" max="8203" width="12.5703125" bestFit="1" customWidth="1"/>
    <col min="8204" max="8204" width="19.28515625" bestFit="1" customWidth="1"/>
    <col min="8205" max="8206" width="12.5703125" bestFit="1" customWidth="1"/>
    <col min="8207" max="8207" width="9.5703125" bestFit="1" customWidth="1"/>
    <col min="8208" max="8208" width="16" bestFit="1" customWidth="1"/>
    <col min="8449" max="8449" width="16.5703125" bestFit="1" customWidth="1"/>
    <col min="8450" max="8450" width="9.7109375" bestFit="1" customWidth="1"/>
    <col min="8451" max="8451" width="12" bestFit="1" customWidth="1"/>
    <col min="8452" max="8452" width="14.5703125" bestFit="1" customWidth="1"/>
    <col min="8453" max="8453" width="69.85546875" bestFit="1" customWidth="1"/>
    <col min="8454" max="8454" width="22" bestFit="1" customWidth="1"/>
    <col min="8455" max="8456" width="12.5703125" bestFit="1" customWidth="1"/>
    <col min="8457" max="8457" width="17.85546875" bestFit="1" customWidth="1"/>
    <col min="8458" max="8459" width="12.5703125" bestFit="1" customWidth="1"/>
    <col min="8460" max="8460" width="19.28515625" bestFit="1" customWidth="1"/>
    <col min="8461" max="8462" width="12.5703125" bestFit="1" customWidth="1"/>
    <col min="8463" max="8463" width="9.5703125" bestFit="1" customWidth="1"/>
    <col min="8464" max="8464" width="16" bestFit="1" customWidth="1"/>
    <col min="8705" max="8705" width="16.5703125" bestFit="1" customWidth="1"/>
    <col min="8706" max="8706" width="9.7109375" bestFit="1" customWidth="1"/>
    <col min="8707" max="8707" width="12" bestFit="1" customWidth="1"/>
    <col min="8708" max="8708" width="14.5703125" bestFit="1" customWidth="1"/>
    <col min="8709" max="8709" width="69.85546875" bestFit="1" customWidth="1"/>
    <col min="8710" max="8710" width="22" bestFit="1" customWidth="1"/>
    <col min="8711" max="8712" width="12.5703125" bestFit="1" customWidth="1"/>
    <col min="8713" max="8713" width="17.85546875" bestFit="1" customWidth="1"/>
    <col min="8714" max="8715" width="12.5703125" bestFit="1" customWidth="1"/>
    <col min="8716" max="8716" width="19.28515625" bestFit="1" customWidth="1"/>
    <col min="8717" max="8718" width="12.5703125" bestFit="1" customWidth="1"/>
    <col min="8719" max="8719" width="9.5703125" bestFit="1" customWidth="1"/>
    <col min="8720" max="8720" width="16" bestFit="1" customWidth="1"/>
    <col min="8961" max="8961" width="16.5703125" bestFit="1" customWidth="1"/>
    <col min="8962" max="8962" width="9.7109375" bestFit="1" customWidth="1"/>
    <col min="8963" max="8963" width="12" bestFit="1" customWidth="1"/>
    <col min="8964" max="8964" width="14.5703125" bestFit="1" customWidth="1"/>
    <col min="8965" max="8965" width="69.85546875" bestFit="1" customWidth="1"/>
    <col min="8966" max="8966" width="22" bestFit="1" customWidth="1"/>
    <col min="8967" max="8968" width="12.5703125" bestFit="1" customWidth="1"/>
    <col min="8969" max="8969" width="17.85546875" bestFit="1" customWidth="1"/>
    <col min="8970" max="8971" width="12.5703125" bestFit="1" customWidth="1"/>
    <col min="8972" max="8972" width="19.28515625" bestFit="1" customWidth="1"/>
    <col min="8973" max="8974" width="12.5703125" bestFit="1" customWidth="1"/>
    <col min="8975" max="8975" width="9.5703125" bestFit="1" customWidth="1"/>
    <col min="8976" max="8976" width="16" bestFit="1" customWidth="1"/>
    <col min="9217" max="9217" width="16.5703125" bestFit="1" customWidth="1"/>
    <col min="9218" max="9218" width="9.7109375" bestFit="1" customWidth="1"/>
    <col min="9219" max="9219" width="12" bestFit="1" customWidth="1"/>
    <col min="9220" max="9220" width="14.5703125" bestFit="1" customWidth="1"/>
    <col min="9221" max="9221" width="69.85546875" bestFit="1" customWidth="1"/>
    <col min="9222" max="9222" width="22" bestFit="1" customWidth="1"/>
    <col min="9223" max="9224" width="12.5703125" bestFit="1" customWidth="1"/>
    <col min="9225" max="9225" width="17.85546875" bestFit="1" customWidth="1"/>
    <col min="9226" max="9227" width="12.5703125" bestFit="1" customWidth="1"/>
    <col min="9228" max="9228" width="19.28515625" bestFit="1" customWidth="1"/>
    <col min="9229" max="9230" width="12.5703125" bestFit="1" customWidth="1"/>
    <col min="9231" max="9231" width="9.5703125" bestFit="1" customWidth="1"/>
    <col min="9232" max="9232" width="16" bestFit="1" customWidth="1"/>
    <col min="9473" max="9473" width="16.5703125" bestFit="1" customWidth="1"/>
    <col min="9474" max="9474" width="9.7109375" bestFit="1" customWidth="1"/>
    <col min="9475" max="9475" width="12" bestFit="1" customWidth="1"/>
    <col min="9476" max="9476" width="14.5703125" bestFit="1" customWidth="1"/>
    <col min="9477" max="9477" width="69.85546875" bestFit="1" customWidth="1"/>
    <col min="9478" max="9478" width="22" bestFit="1" customWidth="1"/>
    <col min="9479" max="9480" width="12.5703125" bestFit="1" customWidth="1"/>
    <col min="9481" max="9481" width="17.85546875" bestFit="1" customWidth="1"/>
    <col min="9482" max="9483" width="12.5703125" bestFit="1" customWidth="1"/>
    <col min="9484" max="9484" width="19.28515625" bestFit="1" customWidth="1"/>
    <col min="9485" max="9486" width="12.5703125" bestFit="1" customWidth="1"/>
    <col min="9487" max="9487" width="9.5703125" bestFit="1" customWidth="1"/>
    <col min="9488" max="9488" width="16" bestFit="1" customWidth="1"/>
    <col min="9729" max="9729" width="16.5703125" bestFit="1" customWidth="1"/>
    <col min="9730" max="9730" width="9.7109375" bestFit="1" customWidth="1"/>
    <col min="9731" max="9731" width="12" bestFit="1" customWidth="1"/>
    <col min="9732" max="9732" width="14.5703125" bestFit="1" customWidth="1"/>
    <col min="9733" max="9733" width="69.85546875" bestFit="1" customWidth="1"/>
    <col min="9734" max="9734" width="22" bestFit="1" customWidth="1"/>
    <col min="9735" max="9736" width="12.5703125" bestFit="1" customWidth="1"/>
    <col min="9737" max="9737" width="17.85546875" bestFit="1" customWidth="1"/>
    <col min="9738" max="9739" width="12.5703125" bestFit="1" customWidth="1"/>
    <col min="9740" max="9740" width="19.28515625" bestFit="1" customWidth="1"/>
    <col min="9741" max="9742" width="12.5703125" bestFit="1" customWidth="1"/>
    <col min="9743" max="9743" width="9.5703125" bestFit="1" customWidth="1"/>
    <col min="9744" max="9744" width="16" bestFit="1" customWidth="1"/>
    <col min="9985" max="9985" width="16.5703125" bestFit="1" customWidth="1"/>
    <col min="9986" max="9986" width="9.7109375" bestFit="1" customWidth="1"/>
    <col min="9987" max="9987" width="12" bestFit="1" customWidth="1"/>
    <col min="9988" max="9988" width="14.5703125" bestFit="1" customWidth="1"/>
    <col min="9989" max="9989" width="69.85546875" bestFit="1" customWidth="1"/>
    <col min="9990" max="9990" width="22" bestFit="1" customWidth="1"/>
    <col min="9991" max="9992" width="12.5703125" bestFit="1" customWidth="1"/>
    <col min="9993" max="9993" width="17.85546875" bestFit="1" customWidth="1"/>
    <col min="9994" max="9995" width="12.5703125" bestFit="1" customWidth="1"/>
    <col min="9996" max="9996" width="19.28515625" bestFit="1" customWidth="1"/>
    <col min="9997" max="9998" width="12.5703125" bestFit="1" customWidth="1"/>
    <col min="9999" max="9999" width="9.5703125" bestFit="1" customWidth="1"/>
    <col min="10000" max="10000" width="16" bestFit="1" customWidth="1"/>
    <col min="10241" max="10241" width="16.5703125" bestFit="1" customWidth="1"/>
    <col min="10242" max="10242" width="9.7109375" bestFit="1" customWidth="1"/>
    <col min="10243" max="10243" width="12" bestFit="1" customWidth="1"/>
    <col min="10244" max="10244" width="14.5703125" bestFit="1" customWidth="1"/>
    <col min="10245" max="10245" width="69.85546875" bestFit="1" customWidth="1"/>
    <col min="10246" max="10246" width="22" bestFit="1" customWidth="1"/>
    <col min="10247" max="10248" width="12.5703125" bestFit="1" customWidth="1"/>
    <col min="10249" max="10249" width="17.85546875" bestFit="1" customWidth="1"/>
    <col min="10250" max="10251" width="12.5703125" bestFit="1" customWidth="1"/>
    <col min="10252" max="10252" width="19.28515625" bestFit="1" customWidth="1"/>
    <col min="10253" max="10254" width="12.5703125" bestFit="1" customWidth="1"/>
    <col min="10255" max="10255" width="9.5703125" bestFit="1" customWidth="1"/>
    <col min="10256" max="10256" width="16" bestFit="1" customWidth="1"/>
    <col min="10497" max="10497" width="16.5703125" bestFit="1" customWidth="1"/>
    <col min="10498" max="10498" width="9.7109375" bestFit="1" customWidth="1"/>
    <col min="10499" max="10499" width="12" bestFit="1" customWidth="1"/>
    <col min="10500" max="10500" width="14.5703125" bestFit="1" customWidth="1"/>
    <col min="10501" max="10501" width="69.85546875" bestFit="1" customWidth="1"/>
    <col min="10502" max="10502" width="22" bestFit="1" customWidth="1"/>
    <col min="10503" max="10504" width="12.5703125" bestFit="1" customWidth="1"/>
    <col min="10505" max="10505" width="17.85546875" bestFit="1" customWidth="1"/>
    <col min="10506" max="10507" width="12.5703125" bestFit="1" customWidth="1"/>
    <col min="10508" max="10508" width="19.28515625" bestFit="1" customWidth="1"/>
    <col min="10509" max="10510" width="12.5703125" bestFit="1" customWidth="1"/>
    <col min="10511" max="10511" width="9.5703125" bestFit="1" customWidth="1"/>
    <col min="10512" max="10512" width="16" bestFit="1" customWidth="1"/>
    <col min="10753" max="10753" width="16.5703125" bestFit="1" customWidth="1"/>
    <col min="10754" max="10754" width="9.7109375" bestFit="1" customWidth="1"/>
    <col min="10755" max="10755" width="12" bestFit="1" customWidth="1"/>
    <col min="10756" max="10756" width="14.5703125" bestFit="1" customWidth="1"/>
    <col min="10757" max="10757" width="69.85546875" bestFit="1" customWidth="1"/>
    <col min="10758" max="10758" width="22" bestFit="1" customWidth="1"/>
    <col min="10759" max="10760" width="12.5703125" bestFit="1" customWidth="1"/>
    <col min="10761" max="10761" width="17.85546875" bestFit="1" customWidth="1"/>
    <col min="10762" max="10763" width="12.5703125" bestFit="1" customWidth="1"/>
    <col min="10764" max="10764" width="19.28515625" bestFit="1" customWidth="1"/>
    <col min="10765" max="10766" width="12.5703125" bestFit="1" customWidth="1"/>
    <col min="10767" max="10767" width="9.5703125" bestFit="1" customWidth="1"/>
    <col min="10768" max="10768" width="16" bestFit="1" customWidth="1"/>
    <col min="11009" max="11009" width="16.5703125" bestFit="1" customWidth="1"/>
    <col min="11010" max="11010" width="9.7109375" bestFit="1" customWidth="1"/>
    <col min="11011" max="11011" width="12" bestFit="1" customWidth="1"/>
    <col min="11012" max="11012" width="14.5703125" bestFit="1" customWidth="1"/>
    <col min="11013" max="11013" width="69.85546875" bestFit="1" customWidth="1"/>
    <col min="11014" max="11014" width="22" bestFit="1" customWidth="1"/>
    <col min="11015" max="11016" width="12.5703125" bestFit="1" customWidth="1"/>
    <col min="11017" max="11017" width="17.85546875" bestFit="1" customWidth="1"/>
    <col min="11018" max="11019" width="12.5703125" bestFit="1" customWidth="1"/>
    <col min="11020" max="11020" width="19.28515625" bestFit="1" customWidth="1"/>
    <col min="11021" max="11022" width="12.5703125" bestFit="1" customWidth="1"/>
    <col min="11023" max="11023" width="9.5703125" bestFit="1" customWidth="1"/>
    <col min="11024" max="11024" width="16" bestFit="1" customWidth="1"/>
    <col min="11265" max="11265" width="16.5703125" bestFit="1" customWidth="1"/>
    <col min="11266" max="11266" width="9.7109375" bestFit="1" customWidth="1"/>
    <col min="11267" max="11267" width="12" bestFit="1" customWidth="1"/>
    <col min="11268" max="11268" width="14.5703125" bestFit="1" customWidth="1"/>
    <col min="11269" max="11269" width="69.85546875" bestFit="1" customWidth="1"/>
    <col min="11270" max="11270" width="22" bestFit="1" customWidth="1"/>
    <col min="11271" max="11272" width="12.5703125" bestFit="1" customWidth="1"/>
    <col min="11273" max="11273" width="17.85546875" bestFit="1" customWidth="1"/>
    <col min="11274" max="11275" width="12.5703125" bestFit="1" customWidth="1"/>
    <col min="11276" max="11276" width="19.28515625" bestFit="1" customWidth="1"/>
    <col min="11277" max="11278" width="12.5703125" bestFit="1" customWidth="1"/>
    <col min="11279" max="11279" width="9.5703125" bestFit="1" customWidth="1"/>
    <col min="11280" max="11280" width="16" bestFit="1" customWidth="1"/>
    <col min="11521" max="11521" width="16.5703125" bestFit="1" customWidth="1"/>
    <col min="11522" max="11522" width="9.7109375" bestFit="1" customWidth="1"/>
    <col min="11523" max="11523" width="12" bestFit="1" customWidth="1"/>
    <col min="11524" max="11524" width="14.5703125" bestFit="1" customWidth="1"/>
    <col min="11525" max="11525" width="69.85546875" bestFit="1" customWidth="1"/>
    <col min="11526" max="11526" width="22" bestFit="1" customWidth="1"/>
    <col min="11527" max="11528" width="12.5703125" bestFit="1" customWidth="1"/>
    <col min="11529" max="11529" width="17.85546875" bestFit="1" customWidth="1"/>
    <col min="11530" max="11531" width="12.5703125" bestFit="1" customWidth="1"/>
    <col min="11532" max="11532" width="19.28515625" bestFit="1" customWidth="1"/>
    <col min="11533" max="11534" width="12.5703125" bestFit="1" customWidth="1"/>
    <col min="11535" max="11535" width="9.5703125" bestFit="1" customWidth="1"/>
    <col min="11536" max="11536" width="16" bestFit="1" customWidth="1"/>
    <col min="11777" max="11777" width="16.5703125" bestFit="1" customWidth="1"/>
    <col min="11778" max="11778" width="9.7109375" bestFit="1" customWidth="1"/>
    <col min="11779" max="11779" width="12" bestFit="1" customWidth="1"/>
    <col min="11780" max="11780" width="14.5703125" bestFit="1" customWidth="1"/>
    <col min="11781" max="11781" width="69.85546875" bestFit="1" customWidth="1"/>
    <col min="11782" max="11782" width="22" bestFit="1" customWidth="1"/>
    <col min="11783" max="11784" width="12.5703125" bestFit="1" customWidth="1"/>
    <col min="11785" max="11785" width="17.85546875" bestFit="1" customWidth="1"/>
    <col min="11786" max="11787" width="12.5703125" bestFit="1" customWidth="1"/>
    <col min="11788" max="11788" width="19.28515625" bestFit="1" customWidth="1"/>
    <col min="11789" max="11790" width="12.5703125" bestFit="1" customWidth="1"/>
    <col min="11791" max="11791" width="9.5703125" bestFit="1" customWidth="1"/>
    <col min="11792" max="11792" width="16" bestFit="1" customWidth="1"/>
    <col min="12033" max="12033" width="16.5703125" bestFit="1" customWidth="1"/>
    <col min="12034" max="12034" width="9.7109375" bestFit="1" customWidth="1"/>
    <col min="12035" max="12035" width="12" bestFit="1" customWidth="1"/>
    <col min="12036" max="12036" width="14.5703125" bestFit="1" customWidth="1"/>
    <col min="12037" max="12037" width="69.85546875" bestFit="1" customWidth="1"/>
    <col min="12038" max="12038" width="22" bestFit="1" customWidth="1"/>
    <col min="12039" max="12040" width="12.5703125" bestFit="1" customWidth="1"/>
    <col min="12041" max="12041" width="17.85546875" bestFit="1" customWidth="1"/>
    <col min="12042" max="12043" width="12.5703125" bestFit="1" customWidth="1"/>
    <col min="12044" max="12044" width="19.28515625" bestFit="1" customWidth="1"/>
    <col min="12045" max="12046" width="12.5703125" bestFit="1" customWidth="1"/>
    <col min="12047" max="12047" width="9.5703125" bestFit="1" customWidth="1"/>
    <col min="12048" max="12048" width="16" bestFit="1" customWidth="1"/>
    <col min="12289" max="12289" width="16.5703125" bestFit="1" customWidth="1"/>
    <col min="12290" max="12290" width="9.7109375" bestFit="1" customWidth="1"/>
    <col min="12291" max="12291" width="12" bestFit="1" customWidth="1"/>
    <col min="12292" max="12292" width="14.5703125" bestFit="1" customWidth="1"/>
    <col min="12293" max="12293" width="69.85546875" bestFit="1" customWidth="1"/>
    <col min="12294" max="12294" width="22" bestFit="1" customWidth="1"/>
    <col min="12295" max="12296" width="12.5703125" bestFit="1" customWidth="1"/>
    <col min="12297" max="12297" width="17.85546875" bestFit="1" customWidth="1"/>
    <col min="12298" max="12299" width="12.5703125" bestFit="1" customWidth="1"/>
    <col min="12300" max="12300" width="19.28515625" bestFit="1" customWidth="1"/>
    <col min="12301" max="12302" width="12.5703125" bestFit="1" customWidth="1"/>
    <col min="12303" max="12303" width="9.5703125" bestFit="1" customWidth="1"/>
    <col min="12304" max="12304" width="16" bestFit="1" customWidth="1"/>
    <col min="12545" max="12545" width="16.5703125" bestFit="1" customWidth="1"/>
    <col min="12546" max="12546" width="9.7109375" bestFit="1" customWidth="1"/>
    <col min="12547" max="12547" width="12" bestFit="1" customWidth="1"/>
    <col min="12548" max="12548" width="14.5703125" bestFit="1" customWidth="1"/>
    <col min="12549" max="12549" width="69.85546875" bestFit="1" customWidth="1"/>
    <col min="12550" max="12550" width="22" bestFit="1" customWidth="1"/>
    <col min="12551" max="12552" width="12.5703125" bestFit="1" customWidth="1"/>
    <col min="12553" max="12553" width="17.85546875" bestFit="1" customWidth="1"/>
    <col min="12554" max="12555" width="12.5703125" bestFit="1" customWidth="1"/>
    <col min="12556" max="12556" width="19.28515625" bestFit="1" customWidth="1"/>
    <col min="12557" max="12558" width="12.5703125" bestFit="1" customWidth="1"/>
    <col min="12559" max="12559" width="9.5703125" bestFit="1" customWidth="1"/>
    <col min="12560" max="12560" width="16" bestFit="1" customWidth="1"/>
    <col min="12801" max="12801" width="16.5703125" bestFit="1" customWidth="1"/>
    <col min="12802" max="12802" width="9.7109375" bestFit="1" customWidth="1"/>
    <col min="12803" max="12803" width="12" bestFit="1" customWidth="1"/>
    <col min="12804" max="12804" width="14.5703125" bestFit="1" customWidth="1"/>
    <col min="12805" max="12805" width="69.85546875" bestFit="1" customWidth="1"/>
    <col min="12806" max="12806" width="22" bestFit="1" customWidth="1"/>
    <col min="12807" max="12808" width="12.5703125" bestFit="1" customWidth="1"/>
    <col min="12809" max="12809" width="17.85546875" bestFit="1" customWidth="1"/>
    <col min="12810" max="12811" width="12.5703125" bestFit="1" customWidth="1"/>
    <col min="12812" max="12812" width="19.28515625" bestFit="1" customWidth="1"/>
    <col min="12813" max="12814" width="12.5703125" bestFit="1" customWidth="1"/>
    <col min="12815" max="12815" width="9.5703125" bestFit="1" customWidth="1"/>
    <col min="12816" max="12816" width="16" bestFit="1" customWidth="1"/>
    <col min="13057" max="13057" width="16.5703125" bestFit="1" customWidth="1"/>
    <col min="13058" max="13058" width="9.7109375" bestFit="1" customWidth="1"/>
    <col min="13059" max="13059" width="12" bestFit="1" customWidth="1"/>
    <col min="13060" max="13060" width="14.5703125" bestFit="1" customWidth="1"/>
    <col min="13061" max="13061" width="69.85546875" bestFit="1" customWidth="1"/>
    <col min="13062" max="13062" width="22" bestFit="1" customWidth="1"/>
    <col min="13063" max="13064" width="12.5703125" bestFit="1" customWidth="1"/>
    <col min="13065" max="13065" width="17.85546875" bestFit="1" customWidth="1"/>
    <col min="13066" max="13067" width="12.5703125" bestFit="1" customWidth="1"/>
    <col min="13068" max="13068" width="19.28515625" bestFit="1" customWidth="1"/>
    <col min="13069" max="13070" width="12.5703125" bestFit="1" customWidth="1"/>
    <col min="13071" max="13071" width="9.5703125" bestFit="1" customWidth="1"/>
    <col min="13072" max="13072" width="16" bestFit="1" customWidth="1"/>
    <col min="13313" max="13313" width="16.5703125" bestFit="1" customWidth="1"/>
    <col min="13314" max="13314" width="9.7109375" bestFit="1" customWidth="1"/>
    <col min="13315" max="13315" width="12" bestFit="1" customWidth="1"/>
    <col min="13316" max="13316" width="14.5703125" bestFit="1" customWidth="1"/>
    <col min="13317" max="13317" width="69.85546875" bestFit="1" customWidth="1"/>
    <col min="13318" max="13318" width="22" bestFit="1" customWidth="1"/>
    <col min="13319" max="13320" width="12.5703125" bestFit="1" customWidth="1"/>
    <col min="13321" max="13321" width="17.85546875" bestFit="1" customWidth="1"/>
    <col min="13322" max="13323" width="12.5703125" bestFit="1" customWidth="1"/>
    <col min="13324" max="13324" width="19.28515625" bestFit="1" customWidth="1"/>
    <col min="13325" max="13326" width="12.5703125" bestFit="1" customWidth="1"/>
    <col min="13327" max="13327" width="9.5703125" bestFit="1" customWidth="1"/>
    <col min="13328" max="13328" width="16" bestFit="1" customWidth="1"/>
    <col min="13569" max="13569" width="16.5703125" bestFit="1" customWidth="1"/>
    <col min="13570" max="13570" width="9.7109375" bestFit="1" customWidth="1"/>
    <col min="13571" max="13571" width="12" bestFit="1" customWidth="1"/>
    <col min="13572" max="13572" width="14.5703125" bestFit="1" customWidth="1"/>
    <col min="13573" max="13573" width="69.85546875" bestFit="1" customWidth="1"/>
    <col min="13574" max="13574" width="22" bestFit="1" customWidth="1"/>
    <col min="13575" max="13576" width="12.5703125" bestFit="1" customWidth="1"/>
    <col min="13577" max="13577" width="17.85546875" bestFit="1" customWidth="1"/>
    <col min="13578" max="13579" width="12.5703125" bestFit="1" customWidth="1"/>
    <col min="13580" max="13580" width="19.28515625" bestFit="1" customWidth="1"/>
    <col min="13581" max="13582" width="12.5703125" bestFit="1" customWidth="1"/>
    <col min="13583" max="13583" width="9.5703125" bestFit="1" customWidth="1"/>
    <col min="13584" max="13584" width="16" bestFit="1" customWidth="1"/>
    <col min="13825" max="13825" width="16.5703125" bestFit="1" customWidth="1"/>
    <col min="13826" max="13826" width="9.7109375" bestFit="1" customWidth="1"/>
    <col min="13827" max="13827" width="12" bestFit="1" customWidth="1"/>
    <col min="13828" max="13828" width="14.5703125" bestFit="1" customWidth="1"/>
    <col min="13829" max="13829" width="69.85546875" bestFit="1" customWidth="1"/>
    <col min="13830" max="13830" width="22" bestFit="1" customWidth="1"/>
    <col min="13831" max="13832" width="12.5703125" bestFit="1" customWidth="1"/>
    <col min="13833" max="13833" width="17.85546875" bestFit="1" customWidth="1"/>
    <col min="13834" max="13835" width="12.5703125" bestFit="1" customWidth="1"/>
    <col min="13836" max="13836" width="19.28515625" bestFit="1" customWidth="1"/>
    <col min="13837" max="13838" width="12.5703125" bestFit="1" customWidth="1"/>
    <col min="13839" max="13839" width="9.5703125" bestFit="1" customWidth="1"/>
    <col min="13840" max="13840" width="16" bestFit="1" customWidth="1"/>
    <col min="14081" max="14081" width="16.5703125" bestFit="1" customWidth="1"/>
    <col min="14082" max="14082" width="9.7109375" bestFit="1" customWidth="1"/>
    <col min="14083" max="14083" width="12" bestFit="1" customWidth="1"/>
    <col min="14084" max="14084" width="14.5703125" bestFit="1" customWidth="1"/>
    <col min="14085" max="14085" width="69.85546875" bestFit="1" customWidth="1"/>
    <col min="14086" max="14086" width="22" bestFit="1" customWidth="1"/>
    <col min="14087" max="14088" width="12.5703125" bestFit="1" customWidth="1"/>
    <col min="14089" max="14089" width="17.85546875" bestFit="1" customWidth="1"/>
    <col min="14090" max="14091" width="12.5703125" bestFit="1" customWidth="1"/>
    <col min="14092" max="14092" width="19.28515625" bestFit="1" customWidth="1"/>
    <col min="14093" max="14094" width="12.5703125" bestFit="1" customWidth="1"/>
    <col min="14095" max="14095" width="9.5703125" bestFit="1" customWidth="1"/>
    <col min="14096" max="14096" width="16" bestFit="1" customWidth="1"/>
    <col min="14337" max="14337" width="16.5703125" bestFit="1" customWidth="1"/>
    <col min="14338" max="14338" width="9.7109375" bestFit="1" customWidth="1"/>
    <col min="14339" max="14339" width="12" bestFit="1" customWidth="1"/>
    <col min="14340" max="14340" width="14.5703125" bestFit="1" customWidth="1"/>
    <col min="14341" max="14341" width="69.85546875" bestFit="1" customWidth="1"/>
    <col min="14342" max="14342" width="22" bestFit="1" customWidth="1"/>
    <col min="14343" max="14344" width="12.5703125" bestFit="1" customWidth="1"/>
    <col min="14345" max="14345" width="17.85546875" bestFit="1" customWidth="1"/>
    <col min="14346" max="14347" width="12.5703125" bestFit="1" customWidth="1"/>
    <col min="14348" max="14348" width="19.28515625" bestFit="1" customWidth="1"/>
    <col min="14349" max="14350" width="12.5703125" bestFit="1" customWidth="1"/>
    <col min="14351" max="14351" width="9.5703125" bestFit="1" customWidth="1"/>
    <col min="14352" max="14352" width="16" bestFit="1" customWidth="1"/>
    <col min="14593" max="14593" width="16.5703125" bestFit="1" customWidth="1"/>
    <col min="14594" max="14594" width="9.7109375" bestFit="1" customWidth="1"/>
    <col min="14595" max="14595" width="12" bestFit="1" customWidth="1"/>
    <col min="14596" max="14596" width="14.5703125" bestFit="1" customWidth="1"/>
    <col min="14597" max="14597" width="69.85546875" bestFit="1" customWidth="1"/>
    <col min="14598" max="14598" width="22" bestFit="1" customWidth="1"/>
    <col min="14599" max="14600" width="12.5703125" bestFit="1" customWidth="1"/>
    <col min="14601" max="14601" width="17.85546875" bestFit="1" customWidth="1"/>
    <col min="14602" max="14603" width="12.5703125" bestFit="1" customWidth="1"/>
    <col min="14604" max="14604" width="19.28515625" bestFit="1" customWidth="1"/>
    <col min="14605" max="14606" width="12.5703125" bestFit="1" customWidth="1"/>
    <col min="14607" max="14607" width="9.5703125" bestFit="1" customWidth="1"/>
    <col min="14608" max="14608" width="16" bestFit="1" customWidth="1"/>
    <col min="14849" max="14849" width="16.5703125" bestFit="1" customWidth="1"/>
    <col min="14850" max="14850" width="9.7109375" bestFit="1" customWidth="1"/>
    <col min="14851" max="14851" width="12" bestFit="1" customWidth="1"/>
    <col min="14852" max="14852" width="14.5703125" bestFit="1" customWidth="1"/>
    <col min="14853" max="14853" width="69.85546875" bestFit="1" customWidth="1"/>
    <col min="14854" max="14854" width="22" bestFit="1" customWidth="1"/>
    <col min="14855" max="14856" width="12.5703125" bestFit="1" customWidth="1"/>
    <col min="14857" max="14857" width="17.85546875" bestFit="1" customWidth="1"/>
    <col min="14858" max="14859" width="12.5703125" bestFit="1" customWidth="1"/>
    <col min="14860" max="14860" width="19.28515625" bestFit="1" customWidth="1"/>
    <col min="14861" max="14862" width="12.5703125" bestFit="1" customWidth="1"/>
    <col min="14863" max="14863" width="9.5703125" bestFit="1" customWidth="1"/>
    <col min="14864" max="14864" width="16" bestFit="1" customWidth="1"/>
    <col min="15105" max="15105" width="16.5703125" bestFit="1" customWidth="1"/>
    <col min="15106" max="15106" width="9.7109375" bestFit="1" customWidth="1"/>
    <col min="15107" max="15107" width="12" bestFit="1" customWidth="1"/>
    <col min="15108" max="15108" width="14.5703125" bestFit="1" customWidth="1"/>
    <col min="15109" max="15109" width="69.85546875" bestFit="1" customWidth="1"/>
    <col min="15110" max="15110" width="22" bestFit="1" customWidth="1"/>
    <col min="15111" max="15112" width="12.5703125" bestFit="1" customWidth="1"/>
    <col min="15113" max="15113" width="17.85546875" bestFit="1" customWidth="1"/>
    <col min="15114" max="15115" width="12.5703125" bestFit="1" customWidth="1"/>
    <col min="15116" max="15116" width="19.28515625" bestFit="1" customWidth="1"/>
    <col min="15117" max="15118" width="12.5703125" bestFit="1" customWidth="1"/>
    <col min="15119" max="15119" width="9.5703125" bestFit="1" customWidth="1"/>
    <col min="15120" max="15120" width="16" bestFit="1" customWidth="1"/>
    <col min="15361" max="15361" width="16.5703125" bestFit="1" customWidth="1"/>
    <col min="15362" max="15362" width="9.7109375" bestFit="1" customWidth="1"/>
    <col min="15363" max="15363" width="12" bestFit="1" customWidth="1"/>
    <col min="15364" max="15364" width="14.5703125" bestFit="1" customWidth="1"/>
    <col min="15365" max="15365" width="69.85546875" bestFit="1" customWidth="1"/>
    <col min="15366" max="15366" width="22" bestFit="1" customWidth="1"/>
    <col min="15367" max="15368" width="12.5703125" bestFit="1" customWidth="1"/>
    <col min="15369" max="15369" width="17.85546875" bestFit="1" customWidth="1"/>
    <col min="15370" max="15371" width="12.5703125" bestFit="1" customWidth="1"/>
    <col min="15372" max="15372" width="19.28515625" bestFit="1" customWidth="1"/>
    <col min="15373" max="15374" width="12.5703125" bestFit="1" customWidth="1"/>
    <col min="15375" max="15375" width="9.5703125" bestFit="1" customWidth="1"/>
    <col min="15376" max="15376" width="16" bestFit="1" customWidth="1"/>
    <col min="15617" max="15617" width="16.5703125" bestFit="1" customWidth="1"/>
    <col min="15618" max="15618" width="9.7109375" bestFit="1" customWidth="1"/>
    <col min="15619" max="15619" width="12" bestFit="1" customWidth="1"/>
    <col min="15620" max="15620" width="14.5703125" bestFit="1" customWidth="1"/>
    <col min="15621" max="15621" width="69.85546875" bestFit="1" customWidth="1"/>
    <col min="15622" max="15622" width="22" bestFit="1" customWidth="1"/>
    <col min="15623" max="15624" width="12.5703125" bestFit="1" customWidth="1"/>
    <col min="15625" max="15625" width="17.85546875" bestFit="1" customWidth="1"/>
    <col min="15626" max="15627" width="12.5703125" bestFit="1" customWidth="1"/>
    <col min="15628" max="15628" width="19.28515625" bestFit="1" customWidth="1"/>
    <col min="15629" max="15630" width="12.5703125" bestFit="1" customWidth="1"/>
    <col min="15631" max="15631" width="9.5703125" bestFit="1" customWidth="1"/>
    <col min="15632" max="15632" width="16" bestFit="1" customWidth="1"/>
    <col min="15873" max="15873" width="16.5703125" bestFit="1" customWidth="1"/>
    <col min="15874" max="15874" width="9.7109375" bestFit="1" customWidth="1"/>
    <col min="15875" max="15875" width="12" bestFit="1" customWidth="1"/>
    <col min="15876" max="15876" width="14.5703125" bestFit="1" customWidth="1"/>
    <col min="15877" max="15877" width="69.85546875" bestFit="1" customWidth="1"/>
    <col min="15878" max="15878" width="22" bestFit="1" customWidth="1"/>
    <col min="15879" max="15880" width="12.5703125" bestFit="1" customWidth="1"/>
    <col min="15881" max="15881" width="17.85546875" bestFit="1" customWidth="1"/>
    <col min="15882" max="15883" width="12.5703125" bestFit="1" customWidth="1"/>
    <col min="15884" max="15884" width="19.28515625" bestFit="1" customWidth="1"/>
    <col min="15885" max="15886" width="12.5703125" bestFit="1" customWidth="1"/>
    <col min="15887" max="15887" width="9.5703125" bestFit="1" customWidth="1"/>
    <col min="15888" max="15888" width="16" bestFit="1" customWidth="1"/>
    <col min="16129" max="16129" width="16.5703125" bestFit="1" customWidth="1"/>
    <col min="16130" max="16130" width="9.7109375" bestFit="1" customWidth="1"/>
    <col min="16131" max="16131" width="12" bestFit="1" customWidth="1"/>
    <col min="16132" max="16132" width="14.5703125" bestFit="1" customWidth="1"/>
    <col min="16133" max="16133" width="69.85546875" bestFit="1" customWidth="1"/>
    <col min="16134" max="16134" width="22" bestFit="1" customWidth="1"/>
    <col min="16135" max="16136" width="12.5703125" bestFit="1" customWidth="1"/>
    <col min="16137" max="16137" width="17.85546875" bestFit="1" customWidth="1"/>
    <col min="16138" max="16139" width="12.5703125" bestFit="1" customWidth="1"/>
    <col min="16140" max="16140" width="19.28515625" bestFit="1" customWidth="1"/>
    <col min="16141" max="16142" width="12.5703125" bestFit="1" customWidth="1"/>
    <col min="16143" max="16143" width="9.5703125" bestFit="1" customWidth="1"/>
    <col min="16144" max="16144" width="16" bestFit="1" customWidth="1"/>
  </cols>
  <sheetData>
    <row r="1" spans="1:16" ht="19.5" x14ac:dyDescent="0.25">
      <c r="A1" s="23" t="s">
        <v>916</v>
      </c>
    </row>
    <row r="2" spans="1:16" s="24" customFormat="1" x14ac:dyDescent="0.25">
      <c r="A2" s="24">
        <v>1</v>
      </c>
      <c r="B2" s="24">
        <v>2</v>
      </c>
      <c r="C2" s="24">
        <v>3</v>
      </c>
      <c r="D2" s="24">
        <v>4</v>
      </c>
      <c r="E2" s="24">
        <v>5</v>
      </c>
      <c r="F2" s="24">
        <v>6</v>
      </c>
      <c r="G2" s="25">
        <v>7</v>
      </c>
      <c r="H2" s="25">
        <v>8</v>
      </c>
      <c r="I2" s="25">
        <v>9</v>
      </c>
      <c r="J2" s="25">
        <v>10</v>
      </c>
      <c r="K2" s="25">
        <v>11</v>
      </c>
      <c r="L2" s="25">
        <v>12</v>
      </c>
      <c r="M2" s="25">
        <v>13</v>
      </c>
      <c r="N2" s="25">
        <v>14</v>
      </c>
      <c r="O2" s="25"/>
      <c r="P2" s="25"/>
    </row>
    <row r="3" spans="1:16" x14ac:dyDescent="0.25">
      <c r="A3" t="s">
        <v>100</v>
      </c>
      <c r="B3" t="s">
        <v>101</v>
      </c>
      <c r="C3" t="s">
        <v>102</v>
      </c>
      <c r="D3" t="s">
        <v>103</v>
      </c>
      <c r="E3" s="22" t="s">
        <v>104</v>
      </c>
      <c r="F3" s="22" t="s">
        <v>62</v>
      </c>
      <c r="G3" s="22" t="s">
        <v>63</v>
      </c>
      <c r="H3" s="22" t="s">
        <v>105</v>
      </c>
      <c r="I3" s="22" t="s">
        <v>106</v>
      </c>
      <c r="J3" s="22" t="s">
        <v>107</v>
      </c>
      <c r="K3" s="22" t="s">
        <v>108</v>
      </c>
      <c r="L3" s="22" t="s">
        <v>109</v>
      </c>
      <c r="M3" t="s">
        <v>110</v>
      </c>
      <c r="N3" t="s">
        <v>111</v>
      </c>
    </row>
    <row r="4" spans="1:16" x14ac:dyDescent="0.25">
      <c r="A4" t="s">
        <v>112</v>
      </c>
      <c r="B4" t="s">
        <v>113</v>
      </c>
      <c r="C4" t="s">
        <v>114</v>
      </c>
      <c r="D4">
        <v>50</v>
      </c>
      <c r="E4" s="22">
        <v>177637</v>
      </c>
      <c r="F4" s="22">
        <v>90894</v>
      </c>
      <c r="G4" s="22">
        <v>221008</v>
      </c>
      <c r="H4" s="22">
        <v>98097</v>
      </c>
      <c r="I4" s="22">
        <v>102431</v>
      </c>
      <c r="J4" s="22">
        <v>150556</v>
      </c>
      <c r="K4" s="22" t="s">
        <v>115</v>
      </c>
      <c r="L4" s="22" t="s">
        <v>115</v>
      </c>
      <c r="M4">
        <v>6.3</v>
      </c>
      <c r="N4">
        <v>13.48</v>
      </c>
    </row>
    <row r="5" spans="1:16" x14ac:dyDescent="0.25">
      <c r="A5" t="s">
        <v>82</v>
      </c>
      <c r="B5" t="s">
        <v>113</v>
      </c>
      <c r="C5" t="s">
        <v>83</v>
      </c>
      <c r="D5">
        <v>2060</v>
      </c>
      <c r="E5" s="22">
        <v>83376</v>
      </c>
      <c r="F5" s="22">
        <v>34590</v>
      </c>
      <c r="G5" s="22">
        <v>107769</v>
      </c>
      <c r="H5" s="22">
        <v>28720</v>
      </c>
      <c r="I5" s="22">
        <v>44975</v>
      </c>
      <c r="J5" s="22">
        <v>66831</v>
      </c>
      <c r="K5" s="22">
        <v>100727</v>
      </c>
      <c r="L5" s="22">
        <v>161332</v>
      </c>
      <c r="M5">
        <v>0.97</v>
      </c>
      <c r="N5">
        <v>2.4</v>
      </c>
    </row>
    <row r="6" spans="1:16" x14ac:dyDescent="0.25">
      <c r="A6" t="s">
        <v>116</v>
      </c>
      <c r="B6" t="s">
        <v>113</v>
      </c>
      <c r="C6" t="s">
        <v>117</v>
      </c>
      <c r="D6">
        <v>40</v>
      </c>
      <c r="E6" s="22">
        <v>40270</v>
      </c>
      <c r="F6" s="22">
        <v>17471</v>
      </c>
      <c r="G6" s="22">
        <v>51670</v>
      </c>
      <c r="H6" s="22">
        <v>17208</v>
      </c>
      <c r="I6" s="22">
        <v>17602</v>
      </c>
      <c r="J6" s="22">
        <v>36748</v>
      </c>
      <c r="K6" s="22">
        <v>59274</v>
      </c>
      <c r="L6" s="22">
        <v>72454</v>
      </c>
      <c r="M6">
        <v>8.98</v>
      </c>
      <c r="N6">
        <v>25.64</v>
      </c>
    </row>
    <row r="7" spans="1:16" x14ac:dyDescent="0.25">
      <c r="A7" t="s">
        <v>118</v>
      </c>
      <c r="B7" t="s">
        <v>113</v>
      </c>
      <c r="C7" t="s">
        <v>119</v>
      </c>
      <c r="D7">
        <v>30</v>
      </c>
      <c r="E7" s="22">
        <v>108872</v>
      </c>
      <c r="F7" s="22">
        <v>56606</v>
      </c>
      <c r="G7" s="22">
        <v>135005</v>
      </c>
      <c r="H7" s="22">
        <v>49179</v>
      </c>
      <c r="I7" s="22">
        <v>82041</v>
      </c>
      <c r="J7" s="22">
        <v>99068</v>
      </c>
      <c r="K7" s="22">
        <v>147487</v>
      </c>
      <c r="L7" s="22">
        <v>188261</v>
      </c>
      <c r="M7">
        <v>6.65</v>
      </c>
      <c r="N7">
        <v>17.649999999999999</v>
      </c>
    </row>
    <row r="8" spans="1:16" x14ac:dyDescent="0.25">
      <c r="A8" t="s">
        <v>120</v>
      </c>
      <c r="B8" t="s">
        <v>113</v>
      </c>
      <c r="C8" t="s">
        <v>121</v>
      </c>
      <c r="D8">
        <v>140</v>
      </c>
      <c r="E8" s="22">
        <v>107624</v>
      </c>
      <c r="F8" s="22">
        <v>49270</v>
      </c>
      <c r="G8" s="22">
        <v>136801</v>
      </c>
      <c r="H8" s="22">
        <v>35986</v>
      </c>
      <c r="I8" s="22">
        <v>60707</v>
      </c>
      <c r="J8" s="22">
        <v>98555</v>
      </c>
      <c r="K8" s="22">
        <v>139998</v>
      </c>
      <c r="L8" s="22">
        <v>185116</v>
      </c>
      <c r="M8">
        <v>3.61</v>
      </c>
      <c r="N8">
        <v>9.0500000000000007</v>
      </c>
    </row>
    <row r="9" spans="1:16" x14ac:dyDescent="0.25">
      <c r="A9" t="s">
        <v>122</v>
      </c>
      <c r="B9" t="s">
        <v>113</v>
      </c>
      <c r="C9" t="s">
        <v>123</v>
      </c>
      <c r="D9">
        <v>10</v>
      </c>
      <c r="E9" s="22">
        <v>84314</v>
      </c>
      <c r="F9" s="22">
        <v>56793</v>
      </c>
      <c r="G9" s="22">
        <v>98075</v>
      </c>
      <c r="H9" s="22">
        <v>47602</v>
      </c>
      <c r="I9" s="22">
        <v>64968</v>
      </c>
      <c r="J9" s="22">
        <v>76817</v>
      </c>
      <c r="K9" s="22">
        <v>94936</v>
      </c>
      <c r="L9" s="22">
        <v>140381</v>
      </c>
      <c r="M9">
        <v>8.08</v>
      </c>
      <c r="N9">
        <v>28.46</v>
      </c>
    </row>
    <row r="10" spans="1:16" x14ac:dyDescent="0.25">
      <c r="A10" t="s">
        <v>124</v>
      </c>
      <c r="B10" t="s">
        <v>113</v>
      </c>
      <c r="C10" t="s">
        <v>125</v>
      </c>
      <c r="D10">
        <v>70</v>
      </c>
      <c r="E10" s="22">
        <v>93042</v>
      </c>
      <c r="F10" s="22">
        <v>59194</v>
      </c>
      <c r="G10" s="22">
        <v>109966</v>
      </c>
      <c r="H10" s="22">
        <v>53958</v>
      </c>
      <c r="I10" s="22">
        <v>66125</v>
      </c>
      <c r="J10" s="22">
        <v>85342</v>
      </c>
      <c r="K10" s="22">
        <v>115515</v>
      </c>
      <c r="L10" s="22">
        <v>144213</v>
      </c>
      <c r="M10">
        <v>4.6900000000000004</v>
      </c>
      <c r="N10">
        <v>15.24</v>
      </c>
    </row>
    <row r="11" spans="1:16" x14ac:dyDescent="0.25">
      <c r="A11" t="s">
        <v>126</v>
      </c>
      <c r="B11" t="s">
        <v>113</v>
      </c>
      <c r="C11" t="s">
        <v>127</v>
      </c>
      <c r="D11">
        <v>30</v>
      </c>
      <c r="E11" s="22">
        <v>88298</v>
      </c>
      <c r="F11" s="22">
        <v>62855</v>
      </c>
      <c r="G11" s="22">
        <v>101020</v>
      </c>
      <c r="H11" s="22">
        <v>58214</v>
      </c>
      <c r="I11" s="22">
        <v>71115</v>
      </c>
      <c r="J11" s="22">
        <v>77800</v>
      </c>
      <c r="K11" s="22">
        <v>99040</v>
      </c>
      <c r="L11" s="22">
        <v>146257</v>
      </c>
      <c r="M11">
        <v>5.4</v>
      </c>
      <c r="N11">
        <v>18.53</v>
      </c>
    </row>
    <row r="12" spans="1:16" x14ac:dyDescent="0.25">
      <c r="A12" t="s">
        <v>128</v>
      </c>
      <c r="B12" t="s">
        <v>113</v>
      </c>
      <c r="C12" t="s">
        <v>129</v>
      </c>
      <c r="D12">
        <v>50</v>
      </c>
      <c r="E12" s="22">
        <v>117856</v>
      </c>
      <c r="F12" s="22">
        <v>79677</v>
      </c>
      <c r="G12" s="22">
        <v>136945</v>
      </c>
      <c r="H12" s="22">
        <v>78426</v>
      </c>
      <c r="I12" s="22">
        <v>82028</v>
      </c>
      <c r="J12" s="22">
        <v>118577</v>
      </c>
      <c r="K12" s="22">
        <v>134430</v>
      </c>
      <c r="L12" s="22">
        <v>168188</v>
      </c>
      <c r="M12">
        <v>3.53</v>
      </c>
      <c r="N12">
        <v>14.9</v>
      </c>
    </row>
    <row r="13" spans="1:16" x14ac:dyDescent="0.25">
      <c r="A13" t="s">
        <v>130</v>
      </c>
      <c r="B13" t="s">
        <v>113</v>
      </c>
      <c r="C13" t="s">
        <v>131</v>
      </c>
      <c r="D13">
        <v>180</v>
      </c>
      <c r="E13" s="22">
        <v>125427</v>
      </c>
      <c r="F13" s="22">
        <v>72988</v>
      </c>
      <c r="G13" s="22">
        <v>151647</v>
      </c>
      <c r="H13" s="22">
        <v>63162</v>
      </c>
      <c r="I13" s="22">
        <v>82609</v>
      </c>
      <c r="J13" s="22">
        <v>120547</v>
      </c>
      <c r="K13" s="22">
        <v>152197</v>
      </c>
      <c r="L13" s="22">
        <v>195431</v>
      </c>
      <c r="M13">
        <v>2.39</v>
      </c>
      <c r="N13">
        <v>7.86</v>
      </c>
    </row>
    <row r="14" spans="1:16" x14ac:dyDescent="0.25">
      <c r="A14" t="s">
        <v>132</v>
      </c>
      <c r="B14" t="s">
        <v>113</v>
      </c>
      <c r="C14" t="s">
        <v>133</v>
      </c>
      <c r="D14">
        <v>110</v>
      </c>
      <c r="E14" s="22">
        <v>107592</v>
      </c>
      <c r="F14" s="22">
        <v>66896</v>
      </c>
      <c r="G14" s="22">
        <v>127940</v>
      </c>
      <c r="H14" s="22">
        <v>60677</v>
      </c>
      <c r="I14" s="22">
        <v>77204</v>
      </c>
      <c r="J14" s="22">
        <v>98533</v>
      </c>
      <c r="K14" s="22">
        <v>126601</v>
      </c>
      <c r="L14" s="22">
        <v>161505</v>
      </c>
      <c r="M14">
        <v>3.48</v>
      </c>
      <c r="N14">
        <v>12.21</v>
      </c>
    </row>
    <row r="15" spans="1:16" x14ac:dyDescent="0.25">
      <c r="A15" t="s">
        <v>134</v>
      </c>
      <c r="B15" t="s">
        <v>113</v>
      </c>
      <c r="C15" t="s">
        <v>135</v>
      </c>
      <c r="D15">
        <v>20</v>
      </c>
      <c r="E15" s="22">
        <v>101340</v>
      </c>
      <c r="F15" s="22">
        <v>72746</v>
      </c>
      <c r="G15" s="22">
        <v>115637</v>
      </c>
      <c r="H15" s="22">
        <v>70124</v>
      </c>
      <c r="I15" s="22">
        <v>77936</v>
      </c>
      <c r="J15" s="22">
        <v>94936</v>
      </c>
      <c r="K15" s="22">
        <v>119138</v>
      </c>
      <c r="L15" s="22">
        <v>127026</v>
      </c>
      <c r="M15">
        <v>6.4</v>
      </c>
      <c r="N15">
        <v>24.11</v>
      </c>
    </row>
    <row r="16" spans="1:16" x14ac:dyDescent="0.25">
      <c r="A16" t="s">
        <v>136</v>
      </c>
      <c r="B16" t="s">
        <v>113</v>
      </c>
      <c r="C16" t="s">
        <v>137</v>
      </c>
      <c r="D16">
        <v>30</v>
      </c>
      <c r="E16" s="22">
        <v>86061</v>
      </c>
      <c r="F16" s="22">
        <v>49910</v>
      </c>
      <c r="G16" s="22">
        <v>104136</v>
      </c>
      <c r="H16" s="22">
        <v>45130</v>
      </c>
      <c r="I16" s="22">
        <v>59142</v>
      </c>
      <c r="J16" s="22">
        <v>80137</v>
      </c>
      <c r="K16" s="22">
        <v>107290</v>
      </c>
      <c r="L16" s="22">
        <v>139868</v>
      </c>
      <c r="M16">
        <v>5.95</v>
      </c>
      <c r="N16">
        <v>17.38</v>
      </c>
    </row>
    <row r="17" spans="1:14" x14ac:dyDescent="0.25">
      <c r="A17" t="s">
        <v>138</v>
      </c>
      <c r="B17" t="s">
        <v>113</v>
      </c>
      <c r="C17" t="s">
        <v>139</v>
      </c>
      <c r="D17">
        <v>40</v>
      </c>
      <c r="E17" s="22">
        <v>86326</v>
      </c>
      <c r="F17" s="22">
        <v>56940</v>
      </c>
      <c r="G17" s="22">
        <v>101020</v>
      </c>
      <c r="H17" s="22">
        <v>47334</v>
      </c>
      <c r="I17" s="22">
        <v>74664</v>
      </c>
      <c r="J17" s="22">
        <v>86103</v>
      </c>
      <c r="K17" s="22">
        <v>98310</v>
      </c>
      <c r="L17" s="22">
        <v>119694</v>
      </c>
      <c r="M17">
        <v>4.6900000000000004</v>
      </c>
      <c r="N17">
        <v>17.13</v>
      </c>
    </row>
    <row r="18" spans="1:14" x14ac:dyDescent="0.25">
      <c r="A18" t="s">
        <v>140</v>
      </c>
      <c r="B18" t="s">
        <v>113</v>
      </c>
      <c r="C18" t="s">
        <v>141</v>
      </c>
      <c r="D18">
        <v>100</v>
      </c>
      <c r="E18" s="22">
        <v>77775</v>
      </c>
      <c r="F18" s="22">
        <v>49478</v>
      </c>
      <c r="G18" s="22">
        <v>91923</v>
      </c>
      <c r="H18" s="22">
        <v>46749</v>
      </c>
      <c r="I18" s="22">
        <v>51859</v>
      </c>
      <c r="J18" s="22">
        <v>73979</v>
      </c>
      <c r="K18" s="22">
        <v>96773</v>
      </c>
      <c r="L18" s="22">
        <v>114029</v>
      </c>
      <c r="M18">
        <v>3.01</v>
      </c>
      <c r="N18">
        <v>10.78</v>
      </c>
    </row>
    <row r="19" spans="1:14" x14ac:dyDescent="0.25">
      <c r="A19" t="s">
        <v>142</v>
      </c>
      <c r="B19" t="s">
        <v>113</v>
      </c>
      <c r="C19" t="s">
        <v>143</v>
      </c>
      <c r="D19">
        <v>30</v>
      </c>
      <c r="E19" s="22">
        <v>36132</v>
      </c>
      <c r="F19" s="22">
        <v>27385</v>
      </c>
      <c r="G19" s="22">
        <v>40505</v>
      </c>
      <c r="H19" s="22">
        <v>27830</v>
      </c>
      <c r="I19" s="22">
        <v>28512</v>
      </c>
      <c r="J19" s="22">
        <v>35020</v>
      </c>
      <c r="K19" s="22">
        <v>37719</v>
      </c>
      <c r="L19" s="22">
        <v>48974</v>
      </c>
      <c r="M19">
        <v>4.2699999999999996</v>
      </c>
      <c r="N19">
        <v>19.559999999999999</v>
      </c>
    </row>
    <row r="20" spans="1:14" x14ac:dyDescent="0.25">
      <c r="A20" t="s">
        <v>144</v>
      </c>
      <c r="B20" t="s">
        <v>113</v>
      </c>
      <c r="C20" t="s">
        <v>145</v>
      </c>
      <c r="D20">
        <v>230</v>
      </c>
      <c r="E20" s="22">
        <v>77875</v>
      </c>
      <c r="F20" s="22">
        <v>60884</v>
      </c>
      <c r="G20" s="22">
        <v>86370</v>
      </c>
      <c r="H20" s="22">
        <v>59320</v>
      </c>
      <c r="I20" s="22">
        <v>62763</v>
      </c>
      <c r="J20" s="22">
        <v>76820</v>
      </c>
      <c r="K20" s="22">
        <v>94376</v>
      </c>
      <c r="L20" s="22">
        <v>98337</v>
      </c>
      <c r="M20">
        <v>2.17</v>
      </c>
      <c r="N20">
        <v>16.45</v>
      </c>
    </row>
    <row r="21" spans="1:14" x14ac:dyDescent="0.25">
      <c r="A21" t="s">
        <v>146</v>
      </c>
      <c r="B21" t="s">
        <v>113</v>
      </c>
      <c r="C21" t="s">
        <v>147</v>
      </c>
      <c r="D21">
        <v>60</v>
      </c>
      <c r="E21" s="22">
        <v>86352</v>
      </c>
      <c r="F21" s="22">
        <v>52756</v>
      </c>
      <c r="G21" s="22">
        <v>103150</v>
      </c>
      <c r="H21" s="22">
        <v>46706</v>
      </c>
      <c r="I21" s="22">
        <v>59152</v>
      </c>
      <c r="J21" s="22">
        <v>75774</v>
      </c>
      <c r="K21" s="22">
        <v>95627</v>
      </c>
      <c r="L21" s="22">
        <v>130496</v>
      </c>
      <c r="M21">
        <v>8.6199999999999992</v>
      </c>
      <c r="N21">
        <v>33.03</v>
      </c>
    </row>
    <row r="22" spans="1:14" x14ac:dyDescent="0.25">
      <c r="A22" t="s">
        <v>148</v>
      </c>
      <c r="B22" t="s">
        <v>113</v>
      </c>
      <c r="C22" t="s">
        <v>149</v>
      </c>
      <c r="D22">
        <v>30</v>
      </c>
      <c r="E22" s="22">
        <v>90836</v>
      </c>
      <c r="F22" s="22">
        <v>68445</v>
      </c>
      <c r="G22" s="22">
        <v>102032</v>
      </c>
      <c r="H22" s="22">
        <v>65198</v>
      </c>
      <c r="I22" s="22">
        <v>76671</v>
      </c>
      <c r="J22" s="22">
        <v>97684</v>
      </c>
      <c r="K22" s="22">
        <v>98323</v>
      </c>
      <c r="L22" s="22">
        <v>119766</v>
      </c>
      <c r="M22">
        <v>4.5</v>
      </c>
      <c r="N22">
        <v>26.58</v>
      </c>
    </row>
    <row r="23" spans="1:14" x14ac:dyDescent="0.25">
      <c r="A23" t="s">
        <v>150</v>
      </c>
      <c r="B23" t="s">
        <v>113</v>
      </c>
      <c r="C23" t="s">
        <v>151</v>
      </c>
      <c r="D23">
        <v>30</v>
      </c>
      <c r="E23" s="22">
        <v>145088</v>
      </c>
      <c r="F23" s="22">
        <v>103449</v>
      </c>
      <c r="G23" s="22">
        <v>165908</v>
      </c>
      <c r="H23" s="22">
        <v>97203</v>
      </c>
      <c r="I23" s="22">
        <v>118100</v>
      </c>
      <c r="J23" s="22">
        <v>127955</v>
      </c>
      <c r="K23" s="22">
        <v>179543</v>
      </c>
      <c r="L23" s="22">
        <v>193716</v>
      </c>
      <c r="M23">
        <v>4.26</v>
      </c>
      <c r="N23">
        <v>20.36</v>
      </c>
    </row>
    <row r="24" spans="1:14" x14ac:dyDescent="0.25">
      <c r="A24" t="s">
        <v>152</v>
      </c>
      <c r="B24" t="s">
        <v>113</v>
      </c>
      <c r="C24" t="s">
        <v>153</v>
      </c>
      <c r="D24">
        <v>90</v>
      </c>
      <c r="E24" s="22">
        <v>54668</v>
      </c>
      <c r="F24" s="22">
        <v>33109</v>
      </c>
      <c r="G24" s="22">
        <v>65447</v>
      </c>
      <c r="H24" s="22">
        <v>29802</v>
      </c>
      <c r="I24" s="22">
        <v>36894</v>
      </c>
      <c r="J24" s="22">
        <v>48499</v>
      </c>
      <c r="K24" s="22">
        <v>69153</v>
      </c>
      <c r="L24" s="22">
        <v>87088</v>
      </c>
      <c r="M24">
        <v>3.55</v>
      </c>
      <c r="N24">
        <v>11.7</v>
      </c>
    </row>
    <row r="25" spans="1:14" x14ac:dyDescent="0.25">
      <c r="A25" t="s">
        <v>154</v>
      </c>
      <c r="B25" t="s">
        <v>113</v>
      </c>
      <c r="C25" t="s">
        <v>155</v>
      </c>
      <c r="D25">
        <v>300</v>
      </c>
      <c r="E25" s="22">
        <v>94330</v>
      </c>
      <c r="F25" s="22">
        <v>64908</v>
      </c>
      <c r="G25" s="22">
        <v>109041</v>
      </c>
      <c r="H25" s="22">
        <v>60212</v>
      </c>
      <c r="I25" s="22">
        <v>76439</v>
      </c>
      <c r="J25" s="22">
        <v>95572</v>
      </c>
      <c r="K25" s="22">
        <v>100946</v>
      </c>
      <c r="L25" s="22">
        <v>126778</v>
      </c>
      <c r="M25">
        <v>1.81</v>
      </c>
      <c r="N25">
        <v>8.9499999999999993</v>
      </c>
    </row>
    <row r="26" spans="1:14" x14ac:dyDescent="0.25">
      <c r="A26" t="s">
        <v>156</v>
      </c>
      <c r="B26" t="s">
        <v>113</v>
      </c>
      <c r="C26" t="s">
        <v>157</v>
      </c>
      <c r="D26">
        <v>20</v>
      </c>
      <c r="E26" s="22">
        <v>80428</v>
      </c>
      <c r="F26" s="22">
        <v>74242</v>
      </c>
      <c r="G26" s="22">
        <v>83521</v>
      </c>
      <c r="H26" s="22">
        <v>73798</v>
      </c>
      <c r="I26" s="22">
        <v>75067</v>
      </c>
      <c r="J26" s="22">
        <v>77366</v>
      </c>
      <c r="K26" s="22">
        <v>80246</v>
      </c>
      <c r="L26" s="22">
        <v>95909</v>
      </c>
      <c r="M26">
        <v>2.31</v>
      </c>
      <c r="N26">
        <v>27.46</v>
      </c>
    </row>
    <row r="27" spans="1:14" x14ac:dyDescent="0.25">
      <c r="A27" t="s">
        <v>158</v>
      </c>
      <c r="B27" t="s">
        <v>113</v>
      </c>
      <c r="C27" t="s">
        <v>159</v>
      </c>
      <c r="D27">
        <v>90</v>
      </c>
      <c r="E27" s="22">
        <v>55116</v>
      </c>
      <c r="F27" s="22">
        <v>32558</v>
      </c>
      <c r="G27" s="22">
        <v>66395</v>
      </c>
      <c r="H27" s="22">
        <v>29830</v>
      </c>
      <c r="I27" s="22">
        <v>37093</v>
      </c>
      <c r="J27" s="22">
        <v>45701</v>
      </c>
      <c r="K27" s="22">
        <v>66120</v>
      </c>
      <c r="L27" s="22">
        <v>85183</v>
      </c>
      <c r="M27">
        <v>4.7300000000000004</v>
      </c>
      <c r="N27">
        <v>11.04</v>
      </c>
    </row>
    <row r="28" spans="1:14" x14ac:dyDescent="0.25">
      <c r="A28" t="s">
        <v>160</v>
      </c>
      <c r="B28" t="s">
        <v>113</v>
      </c>
      <c r="C28" t="s">
        <v>161</v>
      </c>
      <c r="D28">
        <v>80</v>
      </c>
      <c r="E28" s="22">
        <v>60496</v>
      </c>
      <c r="F28" s="22">
        <v>40648</v>
      </c>
      <c r="G28" s="22">
        <v>70419</v>
      </c>
      <c r="H28" s="22">
        <v>36894</v>
      </c>
      <c r="I28" s="22">
        <v>45721</v>
      </c>
      <c r="J28" s="22">
        <v>56816</v>
      </c>
      <c r="K28" s="22">
        <v>73802</v>
      </c>
      <c r="L28" s="22">
        <v>96583</v>
      </c>
      <c r="M28">
        <v>3.27</v>
      </c>
      <c r="N28">
        <v>12.8</v>
      </c>
    </row>
    <row r="29" spans="1:14" x14ac:dyDescent="0.25">
      <c r="A29" t="s">
        <v>162</v>
      </c>
      <c r="B29" t="s">
        <v>113</v>
      </c>
      <c r="C29" t="s">
        <v>163</v>
      </c>
      <c r="D29">
        <v>20</v>
      </c>
      <c r="E29" s="22">
        <v>69256</v>
      </c>
      <c r="F29" s="22">
        <v>39368</v>
      </c>
      <c r="G29" s="22">
        <v>84200</v>
      </c>
      <c r="H29" s="22">
        <v>35423</v>
      </c>
      <c r="I29" s="22">
        <v>46466</v>
      </c>
      <c r="J29" s="22">
        <v>58904</v>
      </c>
      <c r="K29" s="22">
        <v>79025</v>
      </c>
      <c r="L29" s="22">
        <v>147652</v>
      </c>
      <c r="M29">
        <v>7.04</v>
      </c>
      <c r="N29">
        <v>27.44</v>
      </c>
    </row>
    <row r="30" spans="1:14" x14ac:dyDescent="0.25">
      <c r="A30" t="s">
        <v>164</v>
      </c>
      <c r="B30" t="s">
        <v>113</v>
      </c>
      <c r="C30" t="s">
        <v>165</v>
      </c>
      <c r="D30">
        <v>70</v>
      </c>
      <c r="E30" s="22">
        <v>107122</v>
      </c>
      <c r="F30" s="22">
        <v>54714</v>
      </c>
      <c r="G30" s="22">
        <v>133326</v>
      </c>
      <c r="H30" s="22">
        <v>46095</v>
      </c>
      <c r="I30" s="22">
        <v>63567</v>
      </c>
      <c r="J30" s="22">
        <v>94936</v>
      </c>
      <c r="K30" s="22">
        <v>134428</v>
      </c>
      <c r="L30" s="22">
        <v>179440</v>
      </c>
      <c r="M30">
        <v>4.4800000000000004</v>
      </c>
      <c r="N30">
        <v>12.03</v>
      </c>
    </row>
    <row r="31" spans="1:14" x14ac:dyDescent="0.25">
      <c r="A31" t="s">
        <v>166</v>
      </c>
      <c r="B31" t="s">
        <v>113</v>
      </c>
      <c r="C31" t="s">
        <v>167</v>
      </c>
      <c r="D31" t="s">
        <v>115</v>
      </c>
      <c r="E31" s="22">
        <v>49394</v>
      </c>
      <c r="F31" s="22">
        <v>30260</v>
      </c>
      <c r="G31" s="22">
        <v>58961</v>
      </c>
      <c r="H31" s="22">
        <v>30364</v>
      </c>
      <c r="I31" s="22">
        <v>30364</v>
      </c>
      <c r="J31" s="22">
        <v>37967</v>
      </c>
      <c r="K31" s="22">
        <v>68952</v>
      </c>
      <c r="L31" s="22">
        <v>84032</v>
      </c>
      <c r="M31">
        <v>8.68</v>
      </c>
      <c r="N31" t="s">
        <v>115</v>
      </c>
    </row>
    <row r="32" spans="1:14" x14ac:dyDescent="0.25">
      <c r="A32" t="s">
        <v>168</v>
      </c>
      <c r="B32" t="s">
        <v>113</v>
      </c>
      <c r="C32" t="s">
        <v>169</v>
      </c>
      <c r="D32">
        <v>80</v>
      </c>
      <c r="E32" s="22">
        <v>61605</v>
      </c>
      <c r="F32" s="22">
        <v>39114</v>
      </c>
      <c r="G32" s="22">
        <v>72851</v>
      </c>
      <c r="H32" s="22">
        <v>32268</v>
      </c>
      <c r="I32" s="22">
        <v>45541</v>
      </c>
      <c r="J32" s="22">
        <v>61459</v>
      </c>
      <c r="K32" s="22">
        <v>71117</v>
      </c>
      <c r="L32" s="22">
        <v>92976</v>
      </c>
      <c r="M32">
        <v>3</v>
      </c>
      <c r="N32">
        <v>12.5</v>
      </c>
    </row>
    <row r="33" spans="1:14" x14ac:dyDescent="0.25">
      <c r="A33" t="s">
        <v>170</v>
      </c>
      <c r="B33" t="s">
        <v>113</v>
      </c>
      <c r="C33" t="s">
        <v>171</v>
      </c>
      <c r="D33">
        <v>50</v>
      </c>
      <c r="E33" s="22">
        <v>60011</v>
      </c>
      <c r="F33" s="22">
        <v>34018</v>
      </c>
      <c r="G33" s="22">
        <v>73007</v>
      </c>
      <c r="H33" s="22">
        <v>30523</v>
      </c>
      <c r="I33" s="22">
        <v>38852</v>
      </c>
      <c r="J33" s="22">
        <v>58107</v>
      </c>
      <c r="K33" s="22">
        <v>73891</v>
      </c>
      <c r="L33" s="22">
        <v>92870</v>
      </c>
      <c r="M33">
        <v>4.4800000000000004</v>
      </c>
      <c r="N33">
        <v>14.58</v>
      </c>
    </row>
    <row r="34" spans="1:14" x14ac:dyDescent="0.25">
      <c r="A34" t="s">
        <v>172</v>
      </c>
      <c r="B34" t="s">
        <v>113</v>
      </c>
      <c r="C34" t="s">
        <v>173</v>
      </c>
      <c r="D34">
        <v>220</v>
      </c>
      <c r="E34" s="22">
        <v>54240</v>
      </c>
      <c r="F34" s="22">
        <v>34235</v>
      </c>
      <c r="G34" s="22">
        <v>64242</v>
      </c>
      <c r="H34" s="22">
        <v>31356</v>
      </c>
      <c r="I34" s="22">
        <v>37882</v>
      </c>
      <c r="J34" s="22">
        <v>48145</v>
      </c>
      <c r="K34" s="22">
        <v>65675</v>
      </c>
      <c r="L34" s="22">
        <v>82638</v>
      </c>
      <c r="M34">
        <v>2.15</v>
      </c>
      <c r="N34">
        <v>7.98</v>
      </c>
    </row>
    <row r="35" spans="1:14" x14ac:dyDescent="0.25">
      <c r="A35" t="s">
        <v>174</v>
      </c>
      <c r="B35" t="s">
        <v>113</v>
      </c>
      <c r="C35" t="s">
        <v>175</v>
      </c>
      <c r="D35">
        <v>40</v>
      </c>
      <c r="E35" s="22">
        <v>68771</v>
      </c>
      <c r="F35" s="22">
        <v>46554</v>
      </c>
      <c r="G35" s="22">
        <v>79880</v>
      </c>
      <c r="H35" s="22">
        <v>47180</v>
      </c>
      <c r="I35" s="22">
        <v>52266</v>
      </c>
      <c r="J35" s="22">
        <v>69485</v>
      </c>
      <c r="K35" s="22">
        <v>81890</v>
      </c>
      <c r="L35" s="22">
        <v>97097</v>
      </c>
      <c r="M35">
        <v>3.9</v>
      </c>
      <c r="N35">
        <v>20.38</v>
      </c>
    </row>
    <row r="36" spans="1:14" x14ac:dyDescent="0.25">
      <c r="A36" t="s">
        <v>176</v>
      </c>
      <c r="B36" t="s">
        <v>113</v>
      </c>
      <c r="C36" t="s">
        <v>177</v>
      </c>
      <c r="D36">
        <v>170</v>
      </c>
      <c r="E36" s="22">
        <v>87411</v>
      </c>
      <c r="F36" s="22">
        <v>38632</v>
      </c>
      <c r="G36" s="22">
        <v>111801</v>
      </c>
      <c r="H36" s="22">
        <v>35490</v>
      </c>
      <c r="I36" s="22">
        <v>48350</v>
      </c>
      <c r="J36" s="22">
        <v>70202</v>
      </c>
      <c r="K36" s="22">
        <v>100095</v>
      </c>
      <c r="L36" s="22">
        <v>145631</v>
      </c>
      <c r="M36">
        <v>4.4800000000000004</v>
      </c>
      <c r="N36">
        <v>8.6999999999999993</v>
      </c>
    </row>
    <row r="37" spans="1:14" x14ac:dyDescent="0.25">
      <c r="A37" t="s">
        <v>178</v>
      </c>
      <c r="B37" t="s">
        <v>113</v>
      </c>
      <c r="C37" t="s">
        <v>179</v>
      </c>
      <c r="D37">
        <v>60</v>
      </c>
      <c r="E37" s="22">
        <v>82823</v>
      </c>
      <c r="F37" s="22">
        <v>52937</v>
      </c>
      <c r="G37" s="22">
        <v>97766</v>
      </c>
      <c r="H37" s="22">
        <v>43222</v>
      </c>
      <c r="I37" s="22">
        <v>64438</v>
      </c>
      <c r="J37" s="22">
        <v>77480</v>
      </c>
      <c r="K37" s="22">
        <v>99041</v>
      </c>
      <c r="L37" s="22">
        <v>126778</v>
      </c>
      <c r="M37">
        <v>4</v>
      </c>
      <c r="N37">
        <v>17.14</v>
      </c>
    </row>
    <row r="38" spans="1:14" x14ac:dyDescent="0.25">
      <c r="A38" t="s">
        <v>180</v>
      </c>
      <c r="B38" t="s">
        <v>113</v>
      </c>
      <c r="C38" t="s">
        <v>181</v>
      </c>
      <c r="D38">
        <v>20</v>
      </c>
      <c r="E38" s="22">
        <v>37313</v>
      </c>
      <c r="F38" s="22">
        <v>19576</v>
      </c>
      <c r="G38" s="22">
        <v>46181</v>
      </c>
      <c r="H38" s="22">
        <v>17564</v>
      </c>
      <c r="I38" s="22">
        <v>23570</v>
      </c>
      <c r="J38" s="22">
        <v>37907</v>
      </c>
      <c r="K38" s="22">
        <v>51884</v>
      </c>
      <c r="L38" s="22">
        <v>60113</v>
      </c>
      <c r="M38">
        <v>6.71</v>
      </c>
      <c r="N38">
        <v>20.350000000000001</v>
      </c>
    </row>
    <row r="39" spans="1:14" x14ac:dyDescent="0.25">
      <c r="A39" t="s">
        <v>182</v>
      </c>
      <c r="B39" t="s">
        <v>113</v>
      </c>
      <c r="C39" t="s">
        <v>183</v>
      </c>
      <c r="D39">
        <v>20</v>
      </c>
      <c r="E39" s="22">
        <v>49282</v>
      </c>
      <c r="F39" s="22">
        <v>28784</v>
      </c>
      <c r="G39" s="22">
        <v>59532</v>
      </c>
      <c r="H39" s="22">
        <v>24078</v>
      </c>
      <c r="I39" s="22">
        <v>38633</v>
      </c>
      <c r="J39" s="22">
        <v>47042</v>
      </c>
      <c r="K39" s="22">
        <v>62097</v>
      </c>
      <c r="L39" s="22">
        <v>64208</v>
      </c>
      <c r="M39">
        <v>7.92</v>
      </c>
      <c r="N39">
        <v>22.27</v>
      </c>
    </row>
    <row r="40" spans="1:14" x14ac:dyDescent="0.25">
      <c r="A40" t="s">
        <v>184</v>
      </c>
      <c r="B40" t="s">
        <v>113</v>
      </c>
      <c r="C40" t="s">
        <v>185</v>
      </c>
      <c r="D40">
        <v>30</v>
      </c>
      <c r="E40" s="22">
        <v>53713</v>
      </c>
      <c r="F40" s="22">
        <v>37330</v>
      </c>
      <c r="G40" s="22">
        <v>61904</v>
      </c>
      <c r="H40" s="22">
        <v>36621</v>
      </c>
      <c r="I40" s="22">
        <v>41028</v>
      </c>
      <c r="J40" s="22">
        <v>50567</v>
      </c>
      <c r="K40" s="22">
        <v>61796</v>
      </c>
      <c r="L40" s="22">
        <v>68365</v>
      </c>
      <c r="M40">
        <v>5.28</v>
      </c>
      <c r="N40">
        <v>20.79</v>
      </c>
    </row>
    <row r="41" spans="1:14" x14ac:dyDescent="0.25">
      <c r="A41" t="s">
        <v>186</v>
      </c>
      <c r="B41" t="s">
        <v>113</v>
      </c>
      <c r="C41" t="s">
        <v>187</v>
      </c>
      <c r="D41">
        <v>110</v>
      </c>
      <c r="E41" s="22">
        <v>52653</v>
      </c>
      <c r="F41" s="22">
        <v>28485</v>
      </c>
      <c r="G41" s="22">
        <v>64737</v>
      </c>
      <c r="H41" s="22">
        <v>25507</v>
      </c>
      <c r="I41" s="22">
        <v>31822</v>
      </c>
      <c r="J41" s="22">
        <v>44568</v>
      </c>
      <c r="K41" s="22">
        <v>61459</v>
      </c>
      <c r="L41" s="22">
        <v>97630</v>
      </c>
      <c r="M41">
        <v>4.53</v>
      </c>
      <c r="N41">
        <v>11.95</v>
      </c>
    </row>
    <row r="42" spans="1:14" x14ac:dyDescent="0.25">
      <c r="A42" t="s">
        <v>188</v>
      </c>
      <c r="B42" t="s">
        <v>113</v>
      </c>
      <c r="C42" t="s">
        <v>189</v>
      </c>
      <c r="D42">
        <v>120</v>
      </c>
      <c r="E42" s="22">
        <v>52662</v>
      </c>
      <c r="F42" s="22">
        <v>29427</v>
      </c>
      <c r="G42" s="22">
        <v>64280</v>
      </c>
      <c r="H42" s="22">
        <v>24286</v>
      </c>
      <c r="I42" s="22">
        <v>34206</v>
      </c>
      <c r="J42" s="22">
        <v>48366</v>
      </c>
      <c r="K42" s="22">
        <v>60736</v>
      </c>
      <c r="L42" s="22">
        <v>85238</v>
      </c>
      <c r="M42">
        <v>3.53</v>
      </c>
      <c r="N42">
        <v>9.1300000000000008</v>
      </c>
    </row>
    <row r="43" spans="1:14" x14ac:dyDescent="0.25">
      <c r="A43" t="s">
        <v>190</v>
      </c>
      <c r="B43" t="s">
        <v>113</v>
      </c>
      <c r="C43" t="s">
        <v>191</v>
      </c>
      <c r="D43">
        <v>290</v>
      </c>
      <c r="E43" s="22">
        <v>68153</v>
      </c>
      <c r="F43" s="22">
        <v>39334</v>
      </c>
      <c r="G43" s="22">
        <v>82562</v>
      </c>
      <c r="H43" s="22">
        <v>36452</v>
      </c>
      <c r="I43" s="22">
        <v>47491</v>
      </c>
      <c r="J43" s="22">
        <v>63041</v>
      </c>
      <c r="K43" s="22">
        <v>80473</v>
      </c>
      <c r="L43" s="22">
        <v>104604</v>
      </c>
      <c r="M43">
        <v>2.39</v>
      </c>
      <c r="N43">
        <v>8.4499999999999993</v>
      </c>
    </row>
    <row r="44" spans="1:14" x14ac:dyDescent="0.25">
      <c r="A44" t="s">
        <v>192</v>
      </c>
      <c r="B44" t="s">
        <v>113</v>
      </c>
      <c r="C44" t="s">
        <v>193</v>
      </c>
      <c r="D44">
        <v>510</v>
      </c>
      <c r="E44" s="22">
        <v>73996</v>
      </c>
      <c r="F44" s="22">
        <v>47108</v>
      </c>
      <c r="G44" s="22">
        <v>87440</v>
      </c>
      <c r="H44" s="22">
        <v>44847</v>
      </c>
      <c r="I44" s="22">
        <v>49927</v>
      </c>
      <c r="J44" s="22">
        <v>66254</v>
      </c>
      <c r="K44" s="22">
        <v>92798</v>
      </c>
      <c r="L44" s="22">
        <v>103933</v>
      </c>
      <c r="M44">
        <v>1.41</v>
      </c>
      <c r="N44">
        <v>5.38</v>
      </c>
    </row>
    <row r="45" spans="1:14" x14ac:dyDescent="0.25">
      <c r="A45" t="s">
        <v>194</v>
      </c>
      <c r="B45" t="s">
        <v>113</v>
      </c>
      <c r="C45" t="s">
        <v>195</v>
      </c>
      <c r="D45">
        <v>20</v>
      </c>
      <c r="E45" s="22">
        <v>72131</v>
      </c>
      <c r="F45" s="22">
        <v>56882</v>
      </c>
      <c r="G45" s="22">
        <v>79755</v>
      </c>
      <c r="H45" s="22">
        <v>53414</v>
      </c>
      <c r="I45" s="22">
        <v>60549</v>
      </c>
      <c r="J45" s="22">
        <v>69451</v>
      </c>
      <c r="K45" s="22">
        <v>77563</v>
      </c>
      <c r="L45" s="22">
        <v>86305</v>
      </c>
      <c r="M45">
        <v>4.5999999999999996</v>
      </c>
      <c r="N45">
        <v>28.96</v>
      </c>
    </row>
    <row r="46" spans="1:14" x14ac:dyDescent="0.25">
      <c r="A46" t="s">
        <v>196</v>
      </c>
      <c r="B46" t="s">
        <v>113</v>
      </c>
      <c r="C46" t="s">
        <v>197</v>
      </c>
      <c r="D46">
        <v>30</v>
      </c>
      <c r="E46" s="22">
        <v>61436</v>
      </c>
      <c r="F46" s="22">
        <v>36528</v>
      </c>
      <c r="G46" s="22">
        <v>73889</v>
      </c>
      <c r="H46" s="22">
        <v>37243</v>
      </c>
      <c r="I46" s="22">
        <v>38341</v>
      </c>
      <c r="J46" s="22">
        <v>49823</v>
      </c>
      <c r="K46" s="22">
        <v>66556</v>
      </c>
      <c r="L46" s="22">
        <v>98099</v>
      </c>
      <c r="M46">
        <v>6.24</v>
      </c>
      <c r="N46">
        <v>22.28</v>
      </c>
    </row>
    <row r="47" spans="1:14" x14ac:dyDescent="0.25">
      <c r="A47" t="s">
        <v>198</v>
      </c>
      <c r="B47" t="s">
        <v>113</v>
      </c>
      <c r="C47" t="s">
        <v>199</v>
      </c>
      <c r="D47">
        <v>40</v>
      </c>
      <c r="E47" s="22">
        <v>77928</v>
      </c>
      <c r="F47" s="22">
        <v>49505</v>
      </c>
      <c r="G47" s="22">
        <v>92139</v>
      </c>
      <c r="H47" s="22">
        <v>45655</v>
      </c>
      <c r="I47" s="22">
        <v>59476</v>
      </c>
      <c r="J47" s="22">
        <v>61968</v>
      </c>
      <c r="K47" s="22">
        <v>85905</v>
      </c>
      <c r="L47" s="22">
        <v>121469</v>
      </c>
      <c r="M47">
        <v>6.81</v>
      </c>
      <c r="N47">
        <v>19.59</v>
      </c>
    </row>
    <row r="48" spans="1:14" x14ac:dyDescent="0.25">
      <c r="A48" t="s">
        <v>200</v>
      </c>
      <c r="B48" t="s">
        <v>113</v>
      </c>
      <c r="C48" t="s">
        <v>201</v>
      </c>
      <c r="D48">
        <v>100</v>
      </c>
      <c r="E48" s="22">
        <v>80866</v>
      </c>
      <c r="F48" s="22">
        <v>37492</v>
      </c>
      <c r="G48" s="22">
        <v>102553</v>
      </c>
      <c r="H48" s="22">
        <v>37041</v>
      </c>
      <c r="I48" s="22">
        <v>40888</v>
      </c>
      <c r="J48" s="22">
        <v>57984</v>
      </c>
      <c r="K48" s="22">
        <v>105174</v>
      </c>
      <c r="L48" s="22">
        <v>164786</v>
      </c>
      <c r="M48">
        <v>5.53</v>
      </c>
      <c r="N48">
        <v>12.21</v>
      </c>
    </row>
    <row r="49" spans="1:14" x14ac:dyDescent="0.25">
      <c r="A49" t="s">
        <v>202</v>
      </c>
      <c r="B49" t="s">
        <v>113</v>
      </c>
      <c r="C49" t="s">
        <v>203</v>
      </c>
      <c r="D49">
        <v>10</v>
      </c>
      <c r="E49" s="22">
        <v>63489</v>
      </c>
      <c r="F49" s="22">
        <v>37128</v>
      </c>
      <c r="G49" s="22">
        <v>76669</v>
      </c>
      <c r="H49" s="22">
        <v>30575</v>
      </c>
      <c r="I49" s="22">
        <v>45848</v>
      </c>
      <c r="J49" s="22">
        <v>60312</v>
      </c>
      <c r="K49" s="22">
        <v>79557</v>
      </c>
      <c r="L49" s="22">
        <v>101330</v>
      </c>
      <c r="M49">
        <v>8.9600000000000009</v>
      </c>
      <c r="N49">
        <v>30.98</v>
      </c>
    </row>
    <row r="50" spans="1:14" x14ac:dyDescent="0.25">
      <c r="A50" t="s">
        <v>204</v>
      </c>
      <c r="B50" t="s">
        <v>113</v>
      </c>
      <c r="C50" t="s">
        <v>205</v>
      </c>
      <c r="D50">
        <v>130</v>
      </c>
      <c r="E50" s="22">
        <v>63293</v>
      </c>
      <c r="F50" s="22">
        <v>36433</v>
      </c>
      <c r="G50" s="22">
        <v>76723</v>
      </c>
      <c r="H50" s="22">
        <v>29686</v>
      </c>
      <c r="I50" s="22">
        <v>43680</v>
      </c>
      <c r="J50" s="22">
        <v>53564</v>
      </c>
      <c r="K50" s="22">
        <v>76596</v>
      </c>
      <c r="L50" s="22">
        <v>102121</v>
      </c>
      <c r="M50">
        <v>3.1</v>
      </c>
      <c r="N50">
        <v>11.78</v>
      </c>
    </row>
    <row r="51" spans="1:14" x14ac:dyDescent="0.25">
      <c r="A51" t="s">
        <v>206</v>
      </c>
      <c r="B51" t="s">
        <v>113</v>
      </c>
      <c r="C51" t="s">
        <v>207</v>
      </c>
      <c r="D51">
        <v>60</v>
      </c>
      <c r="E51" s="22">
        <v>37124</v>
      </c>
      <c r="F51" s="22">
        <v>23678</v>
      </c>
      <c r="G51" s="22">
        <v>43846</v>
      </c>
      <c r="H51" s="22">
        <v>22227</v>
      </c>
      <c r="I51" s="22">
        <v>23645</v>
      </c>
      <c r="J51" s="22">
        <v>34127</v>
      </c>
      <c r="K51" s="22">
        <v>44000</v>
      </c>
      <c r="L51" s="22">
        <v>56472</v>
      </c>
      <c r="M51">
        <v>5.82</v>
      </c>
      <c r="N51">
        <v>17.13</v>
      </c>
    </row>
    <row r="52" spans="1:14" x14ac:dyDescent="0.25">
      <c r="A52" t="s">
        <v>208</v>
      </c>
      <c r="B52" t="s">
        <v>113</v>
      </c>
      <c r="C52" t="s">
        <v>209</v>
      </c>
      <c r="D52">
        <v>30</v>
      </c>
      <c r="E52" s="22">
        <v>47269</v>
      </c>
      <c r="F52" s="22">
        <v>23115</v>
      </c>
      <c r="G52" s="22">
        <v>59345</v>
      </c>
      <c r="H52" s="22">
        <v>19908</v>
      </c>
      <c r="I52" s="22">
        <v>26739</v>
      </c>
      <c r="J52" s="22">
        <v>39273</v>
      </c>
      <c r="K52" s="22">
        <v>71115</v>
      </c>
      <c r="L52" s="22">
        <v>80059</v>
      </c>
      <c r="M52">
        <v>8.1199999999999992</v>
      </c>
      <c r="N52">
        <v>21.76</v>
      </c>
    </row>
    <row r="53" spans="1:14" x14ac:dyDescent="0.25">
      <c r="A53" t="s">
        <v>210</v>
      </c>
      <c r="B53" t="s">
        <v>113</v>
      </c>
      <c r="C53" t="s">
        <v>211</v>
      </c>
      <c r="D53">
        <v>80</v>
      </c>
      <c r="E53" s="22">
        <v>74922</v>
      </c>
      <c r="F53" s="22">
        <v>47520</v>
      </c>
      <c r="G53" s="22">
        <v>88623</v>
      </c>
      <c r="H53" s="22">
        <v>38528</v>
      </c>
      <c r="I53" s="22">
        <v>49547</v>
      </c>
      <c r="J53" s="22">
        <v>77037</v>
      </c>
      <c r="K53" s="22">
        <v>99040</v>
      </c>
      <c r="L53" s="22">
        <v>104502</v>
      </c>
      <c r="M53">
        <v>3.43</v>
      </c>
      <c r="N53">
        <v>15.07</v>
      </c>
    </row>
    <row r="54" spans="1:14" x14ac:dyDescent="0.25">
      <c r="A54" t="s">
        <v>212</v>
      </c>
      <c r="B54" t="s">
        <v>113</v>
      </c>
      <c r="C54" t="s">
        <v>213</v>
      </c>
      <c r="D54">
        <v>30</v>
      </c>
      <c r="E54" s="22">
        <v>86592</v>
      </c>
      <c r="F54" s="22">
        <v>61504</v>
      </c>
      <c r="G54" s="22">
        <v>99136</v>
      </c>
      <c r="H54" s="22">
        <v>61702</v>
      </c>
      <c r="I54" s="22">
        <v>62468</v>
      </c>
      <c r="J54" s="22">
        <v>80036</v>
      </c>
      <c r="K54" s="22">
        <v>99040</v>
      </c>
      <c r="L54" s="22">
        <v>104830</v>
      </c>
      <c r="M54">
        <v>4.93</v>
      </c>
      <c r="N54">
        <v>24.85</v>
      </c>
    </row>
    <row r="55" spans="1:14" x14ac:dyDescent="0.25">
      <c r="A55" t="s">
        <v>214</v>
      </c>
      <c r="B55" t="s">
        <v>113</v>
      </c>
      <c r="C55" t="s">
        <v>215</v>
      </c>
      <c r="D55">
        <v>30</v>
      </c>
      <c r="E55" s="22">
        <v>53913</v>
      </c>
      <c r="F55" s="22">
        <v>39426</v>
      </c>
      <c r="G55" s="22">
        <v>61157</v>
      </c>
      <c r="H55" s="22">
        <v>38339</v>
      </c>
      <c r="I55" s="22">
        <v>40589</v>
      </c>
      <c r="J55" s="22">
        <v>53844</v>
      </c>
      <c r="K55" s="22">
        <v>60113</v>
      </c>
      <c r="L55" s="22">
        <v>79446</v>
      </c>
      <c r="M55">
        <v>5.0999999999999996</v>
      </c>
      <c r="N55">
        <v>22.88</v>
      </c>
    </row>
    <row r="56" spans="1:14" x14ac:dyDescent="0.25">
      <c r="A56" t="s">
        <v>216</v>
      </c>
      <c r="B56" t="s">
        <v>113</v>
      </c>
      <c r="C56" t="s">
        <v>217</v>
      </c>
      <c r="D56">
        <v>190</v>
      </c>
      <c r="E56" s="22">
        <v>43010</v>
      </c>
      <c r="F56" s="22">
        <v>25164</v>
      </c>
      <c r="G56" s="22">
        <v>51934</v>
      </c>
      <c r="H56" s="22">
        <v>20017</v>
      </c>
      <c r="I56" s="22">
        <v>29857</v>
      </c>
      <c r="J56" s="22">
        <v>42612</v>
      </c>
      <c r="K56" s="22">
        <v>53414</v>
      </c>
      <c r="L56" s="22">
        <v>61461</v>
      </c>
      <c r="M56">
        <v>2.68</v>
      </c>
      <c r="N56">
        <v>9.81</v>
      </c>
    </row>
    <row r="57" spans="1:14" x14ac:dyDescent="0.25">
      <c r="A57" t="s">
        <v>218</v>
      </c>
      <c r="B57" t="s">
        <v>113</v>
      </c>
      <c r="C57" t="s">
        <v>219</v>
      </c>
      <c r="D57">
        <v>20</v>
      </c>
      <c r="E57" s="22">
        <v>81194</v>
      </c>
      <c r="F57" s="22">
        <v>46234</v>
      </c>
      <c r="G57" s="22">
        <v>98674</v>
      </c>
      <c r="H57" s="22">
        <v>48544</v>
      </c>
      <c r="I57" s="22">
        <v>48772</v>
      </c>
      <c r="J57" s="22">
        <v>67222</v>
      </c>
      <c r="K57" s="22">
        <v>109729</v>
      </c>
      <c r="L57" s="22">
        <v>136634</v>
      </c>
      <c r="M57">
        <v>9.35</v>
      </c>
      <c r="N57">
        <v>31.08</v>
      </c>
    </row>
    <row r="58" spans="1:14" x14ac:dyDescent="0.25">
      <c r="A58" t="s">
        <v>220</v>
      </c>
      <c r="B58" t="s">
        <v>113</v>
      </c>
      <c r="C58" t="s">
        <v>221</v>
      </c>
      <c r="D58">
        <v>70</v>
      </c>
      <c r="E58" s="22">
        <v>71996</v>
      </c>
      <c r="F58" s="22">
        <v>50475</v>
      </c>
      <c r="G58" s="22">
        <v>82756</v>
      </c>
      <c r="H58" s="22">
        <v>46048</v>
      </c>
      <c r="I58" s="22">
        <v>58943</v>
      </c>
      <c r="J58" s="22">
        <v>62660</v>
      </c>
      <c r="K58" s="22">
        <v>79249</v>
      </c>
      <c r="L58" s="22">
        <v>101134</v>
      </c>
      <c r="M58">
        <v>3.66</v>
      </c>
      <c r="N58">
        <v>12.8</v>
      </c>
    </row>
    <row r="59" spans="1:14" x14ac:dyDescent="0.25">
      <c r="A59" t="s">
        <v>222</v>
      </c>
      <c r="B59" t="s">
        <v>113</v>
      </c>
      <c r="C59" t="s">
        <v>223</v>
      </c>
      <c r="D59">
        <v>20</v>
      </c>
      <c r="E59" s="22">
        <v>71803</v>
      </c>
      <c r="F59" s="22">
        <v>43523</v>
      </c>
      <c r="G59" s="22">
        <v>85944</v>
      </c>
      <c r="H59" s="22">
        <v>39796</v>
      </c>
      <c r="I59" s="22">
        <v>47551</v>
      </c>
      <c r="J59" s="22">
        <v>74800</v>
      </c>
      <c r="K59" s="22">
        <v>93301</v>
      </c>
      <c r="L59" s="22">
        <v>103348</v>
      </c>
      <c r="M59">
        <v>7.05</v>
      </c>
      <c r="N59">
        <v>23.46</v>
      </c>
    </row>
    <row r="60" spans="1:14" x14ac:dyDescent="0.25">
      <c r="A60" t="s">
        <v>224</v>
      </c>
      <c r="B60" t="s">
        <v>113</v>
      </c>
      <c r="C60" t="s">
        <v>225</v>
      </c>
      <c r="D60">
        <v>100</v>
      </c>
      <c r="E60" s="22">
        <v>94292</v>
      </c>
      <c r="F60" s="22">
        <v>63714</v>
      </c>
      <c r="G60" s="22">
        <v>109582</v>
      </c>
      <c r="H60" s="22">
        <v>54746</v>
      </c>
      <c r="I60" s="22">
        <v>76415</v>
      </c>
      <c r="J60" s="22">
        <v>99507</v>
      </c>
      <c r="K60" s="22">
        <v>106722</v>
      </c>
      <c r="L60" s="22">
        <v>136109</v>
      </c>
      <c r="M60">
        <v>3.08</v>
      </c>
      <c r="N60">
        <v>15.81</v>
      </c>
    </row>
    <row r="61" spans="1:14" x14ac:dyDescent="0.25">
      <c r="A61" t="s">
        <v>226</v>
      </c>
      <c r="B61" t="s">
        <v>113</v>
      </c>
      <c r="C61" t="s">
        <v>227</v>
      </c>
      <c r="D61">
        <v>10</v>
      </c>
      <c r="E61" s="22">
        <v>54919</v>
      </c>
      <c r="F61" s="22">
        <v>33804</v>
      </c>
      <c r="G61" s="22">
        <v>65477</v>
      </c>
      <c r="H61" s="22">
        <v>30296</v>
      </c>
      <c r="I61" s="22">
        <v>35525</v>
      </c>
      <c r="J61" s="22">
        <v>49080</v>
      </c>
      <c r="K61" s="22">
        <v>69773</v>
      </c>
      <c r="L61" s="22">
        <v>69773</v>
      </c>
      <c r="M61">
        <v>12.15</v>
      </c>
      <c r="N61">
        <v>29.67</v>
      </c>
    </row>
    <row r="62" spans="1:14" x14ac:dyDescent="0.25">
      <c r="A62" t="s">
        <v>228</v>
      </c>
      <c r="B62" t="s">
        <v>113</v>
      </c>
      <c r="C62" t="s">
        <v>229</v>
      </c>
      <c r="D62">
        <v>70</v>
      </c>
      <c r="E62" s="22">
        <v>74635</v>
      </c>
      <c r="F62" s="22">
        <v>49192</v>
      </c>
      <c r="G62" s="22">
        <v>87357</v>
      </c>
      <c r="H62" s="22">
        <v>45295</v>
      </c>
      <c r="I62" s="22">
        <v>60677</v>
      </c>
      <c r="J62" s="22">
        <v>73258</v>
      </c>
      <c r="K62" s="22">
        <v>85530</v>
      </c>
      <c r="L62" s="22">
        <v>116709</v>
      </c>
      <c r="M62">
        <v>3.84</v>
      </c>
      <c r="N62">
        <v>17.739999999999998</v>
      </c>
    </row>
    <row r="63" spans="1:14" x14ac:dyDescent="0.25">
      <c r="A63" t="s">
        <v>230</v>
      </c>
      <c r="B63" t="s">
        <v>113</v>
      </c>
      <c r="C63" t="s">
        <v>231</v>
      </c>
      <c r="D63">
        <v>20</v>
      </c>
      <c r="E63" s="22">
        <v>83723</v>
      </c>
      <c r="F63" s="22">
        <v>49603</v>
      </c>
      <c r="G63" s="22">
        <v>100784</v>
      </c>
      <c r="H63" s="22">
        <v>44983</v>
      </c>
      <c r="I63" s="22">
        <v>60962</v>
      </c>
      <c r="J63" s="22">
        <v>76186</v>
      </c>
      <c r="K63" s="22">
        <v>94015</v>
      </c>
      <c r="L63" s="22">
        <v>125507</v>
      </c>
      <c r="M63">
        <v>7.56</v>
      </c>
      <c r="N63">
        <v>27.49</v>
      </c>
    </row>
    <row r="64" spans="1:14" x14ac:dyDescent="0.25">
      <c r="A64" t="s">
        <v>232</v>
      </c>
      <c r="B64" t="s">
        <v>113</v>
      </c>
      <c r="C64" t="s">
        <v>233</v>
      </c>
      <c r="D64">
        <v>30</v>
      </c>
      <c r="E64" s="22">
        <v>100053</v>
      </c>
      <c r="F64" s="22">
        <v>67183</v>
      </c>
      <c r="G64" s="22">
        <v>116488</v>
      </c>
      <c r="H64" s="22">
        <v>58116</v>
      </c>
      <c r="I64" s="22">
        <v>79455</v>
      </c>
      <c r="J64" s="22">
        <v>97055</v>
      </c>
      <c r="K64" s="22">
        <v>126778</v>
      </c>
      <c r="L64" s="22">
        <v>148206</v>
      </c>
      <c r="M64">
        <v>5.5</v>
      </c>
      <c r="N64">
        <v>31.17</v>
      </c>
    </row>
    <row r="65" spans="1:14" x14ac:dyDescent="0.25">
      <c r="A65" t="s">
        <v>234</v>
      </c>
      <c r="B65" t="s">
        <v>113</v>
      </c>
      <c r="C65" t="s">
        <v>235</v>
      </c>
      <c r="D65">
        <v>100</v>
      </c>
      <c r="E65" s="22">
        <v>65727</v>
      </c>
      <c r="F65" s="22">
        <v>47946</v>
      </c>
      <c r="G65" s="22">
        <v>74618</v>
      </c>
      <c r="H65" s="22">
        <v>45589</v>
      </c>
      <c r="I65" s="22">
        <v>50989</v>
      </c>
      <c r="J65" s="22">
        <v>59390</v>
      </c>
      <c r="K65" s="22">
        <v>72768</v>
      </c>
      <c r="L65" s="22">
        <v>92976</v>
      </c>
      <c r="M65">
        <v>3.52</v>
      </c>
      <c r="N65">
        <v>18.649999999999999</v>
      </c>
    </row>
    <row r="66" spans="1:14" x14ac:dyDescent="0.25">
      <c r="A66" t="s">
        <v>236</v>
      </c>
      <c r="B66" t="s">
        <v>113</v>
      </c>
      <c r="C66" t="s">
        <v>237</v>
      </c>
      <c r="D66">
        <v>50</v>
      </c>
      <c r="E66" s="22">
        <v>90004</v>
      </c>
      <c r="F66" s="22">
        <v>63496</v>
      </c>
      <c r="G66" s="22">
        <v>103258</v>
      </c>
      <c r="H66" s="22">
        <v>57486</v>
      </c>
      <c r="I66" s="22">
        <v>74011</v>
      </c>
      <c r="J66" s="22">
        <v>86205</v>
      </c>
      <c r="K66" s="22">
        <v>103033</v>
      </c>
      <c r="L66" s="22">
        <v>124275</v>
      </c>
      <c r="M66">
        <v>2.78</v>
      </c>
      <c r="N66">
        <v>16.420000000000002</v>
      </c>
    </row>
    <row r="67" spans="1:14" x14ac:dyDescent="0.25">
      <c r="A67" t="s">
        <v>238</v>
      </c>
      <c r="B67" t="s">
        <v>113</v>
      </c>
      <c r="C67" t="s">
        <v>239</v>
      </c>
      <c r="D67">
        <v>80</v>
      </c>
      <c r="E67" s="22">
        <v>83125</v>
      </c>
      <c r="F67" s="22">
        <v>62176</v>
      </c>
      <c r="G67" s="22">
        <v>93599</v>
      </c>
      <c r="H67" s="22">
        <v>60677</v>
      </c>
      <c r="I67" s="22">
        <v>66571</v>
      </c>
      <c r="J67" s="22">
        <v>77497</v>
      </c>
      <c r="K67" s="22">
        <v>99040</v>
      </c>
      <c r="L67" s="22">
        <v>122150</v>
      </c>
      <c r="M67">
        <v>3.22</v>
      </c>
      <c r="N67">
        <v>18.239999999999998</v>
      </c>
    </row>
    <row r="68" spans="1:14" x14ac:dyDescent="0.25">
      <c r="A68" t="s">
        <v>240</v>
      </c>
      <c r="B68" t="s">
        <v>113</v>
      </c>
      <c r="C68" t="s">
        <v>241</v>
      </c>
      <c r="D68">
        <v>80</v>
      </c>
      <c r="E68" s="22">
        <v>84254</v>
      </c>
      <c r="F68" s="22">
        <v>58468</v>
      </c>
      <c r="G68" s="22">
        <v>97147</v>
      </c>
      <c r="H68" s="22">
        <v>55541</v>
      </c>
      <c r="I68" s="22">
        <v>66861</v>
      </c>
      <c r="J68" s="22">
        <v>83380</v>
      </c>
      <c r="K68" s="22">
        <v>95127</v>
      </c>
      <c r="L68" s="22">
        <v>120261</v>
      </c>
      <c r="M68">
        <v>2.86</v>
      </c>
      <c r="N68">
        <v>15.61</v>
      </c>
    </row>
    <row r="69" spans="1:14" x14ac:dyDescent="0.25">
      <c r="A69" t="s">
        <v>242</v>
      </c>
      <c r="B69" t="s">
        <v>113</v>
      </c>
      <c r="C69" t="s">
        <v>243</v>
      </c>
      <c r="D69">
        <v>50</v>
      </c>
      <c r="E69" s="22">
        <v>135630</v>
      </c>
      <c r="F69" s="22">
        <v>78872</v>
      </c>
      <c r="G69" s="22">
        <v>164009</v>
      </c>
      <c r="H69" s="22">
        <v>78611</v>
      </c>
      <c r="I69" s="22">
        <v>95435</v>
      </c>
      <c r="J69" s="22">
        <v>120378</v>
      </c>
      <c r="K69" s="22">
        <v>161192</v>
      </c>
      <c r="L69" s="22" t="s">
        <v>115</v>
      </c>
      <c r="M69">
        <v>4.84</v>
      </c>
      <c r="N69">
        <v>16.89</v>
      </c>
    </row>
    <row r="70" spans="1:14" x14ac:dyDescent="0.25">
      <c r="A70" t="s">
        <v>244</v>
      </c>
      <c r="B70" t="s">
        <v>113</v>
      </c>
      <c r="C70" t="s">
        <v>245</v>
      </c>
      <c r="D70">
        <v>10</v>
      </c>
      <c r="E70" s="22">
        <v>93869</v>
      </c>
      <c r="F70" s="22">
        <v>58530</v>
      </c>
      <c r="G70" s="22">
        <v>111538</v>
      </c>
      <c r="H70" s="22">
        <v>56721</v>
      </c>
      <c r="I70" s="22">
        <v>69901</v>
      </c>
      <c r="J70" s="22">
        <v>97806</v>
      </c>
      <c r="K70" s="22">
        <v>119766</v>
      </c>
      <c r="L70" s="22">
        <v>141544</v>
      </c>
      <c r="M70">
        <v>6.56</v>
      </c>
      <c r="N70">
        <v>31.06</v>
      </c>
    </row>
    <row r="71" spans="1:14" x14ac:dyDescent="0.25">
      <c r="A71" t="s">
        <v>246</v>
      </c>
      <c r="B71" t="s">
        <v>113</v>
      </c>
      <c r="C71" t="s">
        <v>247</v>
      </c>
      <c r="D71">
        <v>30</v>
      </c>
      <c r="E71" s="22">
        <v>46371</v>
      </c>
      <c r="F71" s="22">
        <v>28104</v>
      </c>
      <c r="G71" s="22">
        <v>55505</v>
      </c>
      <c r="H71" s="22">
        <v>27709</v>
      </c>
      <c r="I71" s="22">
        <v>30533</v>
      </c>
      <c r="J71" s="22">
        <v>47189</v>
      </c>
      <c r="K71" s="22">
        <v>60113</v>
      </c>
      <c r="L71" s="22">
        <v>62943</v>
      </c>
      <c r="M71">
        <v>4.93</v>
      </c>
      <c r="N71">
        <v>24.14</v>
      </c>
    </row>
    <row r="72" spans="1:14" x14ac:dyDescent="0.25">
      <c r="A72" t="s">
        <v>248</v>
      </c>
      <c r="B72" t="s">
        <v>113</v>
      </c>
      <c r="C72" t="s">
        <v>249</v>
      </c>
      <c r="D72">
        <v>20</v>
      </c>
      <c r="E72" s="22">
        <v>52938</v>
      </c>
      <c r="F72" s="22">
        <v>39473</v>
      </c>
      <c r="G72" s="22">
        <v>59671</v>
      </c>
      <c r="H72" s="22">
        <v>37892</v>
      </c>
      <c r="I72" s="22">
        <v>40737</v>
      </c>
      <c r="J72" s="22">
        <v>53883</v>
      </c>
      <c r="K72" s="22">
        <v>61729</v>
      </c>
      <c r="L72" s="22">
        <v>66828</v>
      </c>
      <c r="M72">
        <v>4.5999999999999996</v>
      </c>
      <c r="N72">
        <v>25.63</v>
      </c>
    </row>
    <row r="73" spans="1:14" x14ac:dyDescent="0.25">
      <c r="A73" t="s">
        <v>250</v>
      </c>
      <c r="B73" t="s">
        <v>113</v>
      </c>
      <c r="C73" t="s">
        <v>251</v>
      </c>
      <c r="D73">
        <v>10</v>
      </c>
      <c r="E73" s="22">
        <v>58642</v>
      </c>
      <c r="F73" s="22">
        <v>38153</v>
      </c>
      <c r="G73" s="22">
        <v>68887</v>
      </c>
      <c r="H73" s="22">
        <v>35164</v>
      </c>
      <c r="I73" s="22">
        <v>42031</v>
      </c>
      <c r="J73" s="22">
        <v>53460</v>
      </c>
      <c r="K73" s="22">
        <v>60113</v>
      </c>
      <c r="L73" s="22">
        <v>124676</v>
      </c>
      <c r="M73">
        <v>10.54</v>
      </c>
      <c r="N73">
        <v>34.71</v>
      </c>
    </row>
    <row r="74" spans="1:14" x14ac:dyDescent="0.25">
      <c r="A74" t="s">
        <v>252</v>
      </c>
      <c r="B74" t="s">
        <v>113</v>
      </c>
      <c r="C74" t="s">
        <v>253</v>
      </c>
      <c r="D74">
        <v>110</v>
      </c>
      <c r="E74" s="22">
        <v>40986</v>
      </c>
      <c r="F74" s="22">
        <v>34459</v>
      </c>
      <c r="G74" s="22">
        <v>44250</v>
      </c>
      <c r="H74" s="22">
        <v>34189</v>
      </c>
      <c r="I74" s="22">
        <v>34790</v>
      </c>
      <c r="J74" s="22">
        <v>36589</v>
      </c>
      <c r="K74" s="22">
        <v>40367</v>
      </c>
      <c r="L74" s="22">
        <v>60231</v>
      </c>
      <c r="M74">
        <v>2.97</v>
      </c>
      <c r="N74">
        <v>24.85</v>
      </c>
    </row>
    <row r="75" spans="1:14" x14ac:dyDescent="0.25">
      <c r="A75" t="s">
        <v>254</v>
      </c>
      <c r="B75" t="s">
        <v>113</v>
      </c>
      <c r="C75" t="s">
        <v>255</v>
      </c>
      <c r="D75">
        <v>20</v>
      </c>
      <c r="E75" s="22">
        <v>66745</v>
      </c>
      <c r="F75" s="22">
        <v>47104</v>
      </c>
      <c r="G75" s="22">
        <v>76565</v>
      </c>
      <c r="H75" s="22">
        <v>42798</v>
      </c>
      <c r="I75" s="22">
        <v>52441</v>
      </c>
      <c r="J75" s="22">
        <v>72568</v>
      </c>
      <c r="K75" s="22">
        <v>78345</v>
      </c>
      <c r="L75" s="22">
        <v>84032</v>
      </c>
      <c r="M75">
        <v>4.66</v>
      </c>
      <c r="N75">
        <v>22.85</v>
      </c>
    </row>
    <row r="76" spans="1:14" x14ac:dyDescent="0.25">
      <c r="A76" t="s">
        <v>256</v>
      </c>
      <c r="B76" t="s">
        <v>113</v>
      </c>
      <c r="C76" t="s">
        <v>257</v>
      </c>
      <c r="D76">
        <v>20</v>
      </c>
      <c r="E76" s="22">
        <v>45336</v>
      </c>
      <c r="F76" s="22">
        <v>27531</v>
      </c>
      <c r="G76" s="22">
        <v>54238</v>
      </c>
      <c r="H76" s="22">
        <v>27528</v>
      </c>
      <c r="I76" s="22">
        <v>27539</v>
      </c>
      <c r="J76" s="22">
        <v>51869</v>
      </c>
      <c r="K76" s="22">
        <v>57006</v>
      </c>
      <c r="L76" s="22">
        <v>74177</v>
      </c>
      <c r="M76">
        <v>9.15</v>
      </c>
      <c r="N76">
        <v>32.68</v>
      </c>
    </row>
    <row r="77" spans="1:14" x14ac:dyDescent="0.25">
      <c r="A77" t="s">
        <v>258</v>
      </c>
      <c r="B77" t="s">
        <v>113</v>
      </c>
      <c r="C77" t="s">
        <v>259</v>
      </c>
      <c r="D77">
        <v>20</v>
      </c>
      <c r="E77" s="22">
        <v>51226</v>
      </c>
      <c r="F77" s="22">
        <v>32593</v>
      </c>
      <c r="G77" s="22">
        <v>60543</v>
      </c>
      <c r="H77" s="22">
        <v>29270</v>
      </c>
      <c r="I77" s="22">
        <v>33751</v>
      </c>
      <c r="J77" s="22">
        <v>46685</v>
      </c>
      <c r="K77" s="22">
        <v>55021</v>
      </c>
      <c r="L77" s="22">
        <v>95875</v>
      </c>
      <c r="M77">
        <v>9.33</v>
      </c>
      <c r="N77">
        <v>25.64</v>
      </c>
    </row>
    <row r="78" spans="1:14" x14ac:dyDescent="0.25">
      <c r="A78" t="s">
        <v>260</v>
      </c>
      <c r="B78" t="s">
        <v>113</v>
      </c>
      <c r="C78" t="s">
        <v>261</v>
      </c>
      <c r="D78">
        <v>50</v>
      </c>
      <c r="E78" s="22">
        <v>59098</v>
      </c>
      <c r="F78" s="22">
        <v>44388</v>
      </c>
      <c r="G78" s="22">
        <v>66453</v>
      </c>
      <c r="H78" s="22">
        <v>43024</v>
      </c>
      <c r="I78" s="22">
        <v>43041</v>
      </c>
      <c r="J78" s="22">
        <v>55049</v>
      </c>
      <c r="K78" s="22">
        <v>64646</v>
      </c>
      <c r="L78" s="22">
        <v>85218</v>
      </c>
      <c r="M78">
        <v>4.4000000000000004</v>
      </c>
      <c r="N78">
        <v>24.93</v>
      </c>
    </row>
    <row r="79" spans="1:14" x14ac:dyDescent="0.25">
      <c r="A79" t="s">
        <v>262</v>
      </c>
      <c r="B79" t="s">
        <v>113</v>
      </c>
      <c r="C79" t="s">
        <v>263</v>
      </c>
      <c r="D79">
        <v>40</v>
      </c>
      <c r="E79" s="22">
        <v>44837</v>
      </c>
      <c r="F79" s="22">
        <v>29580</v>
      </c>
      <c r="G79" s="22">
        <v>52465</v>
      </c>
      <c r="H79" s="22">
        <v>28142</v>
      </c>
      <c r="I79" s="22">
        <v>29702</v>
      </c>
      <c r="J79" s="22">
        <v>43905</v>
      </c>
      <c r="K79" s="22">
        <v>55929</v>
      </c>
      <c r="L79" s="22">
        <v>60880</v>
      </c>
      <c r="M79">
        <v>4.53</v>
      </c>
      <c r="N79">
        <v>19.96</v>
      </c>
    </row>
    <row r="80" spans="1:14" x14ac:dyDescent="0.25">
      <c r="A80" t="s">
        <v>264</v>
      </c>
      <c r="B80" t="s">
        <v>113</v>
      </c>
      <c r="C80" t="s">
        <v>265</v>
      </c>
      <c r="D80">
        <v>30</v>
      </c>
      <c r="E80" s="22">
        <v>63564</v>
      </c>
      <c r="F80" s="22">
        <v>44433</v>
      </c>
      <c r="G80" s="22">
        <v>73130</v>
      </c>
      <c r="H80" s="22">
        <v>43680</v>
      </c>
      <c r="I80" s="22">
        <v>43680</v>
      </c>
      <c r="J80" s="22">
        <v>65643</v>
      </c>
      <c r="K80" s="22">
        <v>76151</v>
      </c>
      <c r="L80" s="22">
        <v>84032</v>
      </c>
      <c r="M80">
        <v>5.18</v>
      </c>
      <c r="N80">
        <v>25.61</v>
      </c>
    </row>
    <row r="81" spans="1:14" x14ac:dyDescent="0.25">
      <c r="A81" t="s">
        <v>266</v>
      </c>
      <c r="B81" t="s">
        <v>113</v>
      </c>
      <c r="C81" t="s">
        <v>267</v>
      </c>
      <c r="D81" t="s">
        <v>115</v>
      </c>
      <c r="E81" s="22">
        <v>63478</v>
      </c>
      <c r="F81" s="22">
        <v>57062</v>
      </c>
      <c r="G81" s="22">
        <v>66686</v>
      </c>
      <c r="H81" s="22">
        <v>60677</v>
      </c>
      <c r="I81" s="22">
        <v>60677</v>
      </c>
      <c r="J81" s="22">
        <v>60677</v>
      </c>
      <c r="K81" s="22">
        <v>60677</v>
      </c>
      <c r="L81" s="22">
        <v>77497</v>
      </c>
      <c r="M81">
        <v>6.92</v>
      </c>
      <c r="N81" t="s">
        <v>115</v>
      </c>
    </row>
    <row r="82" spans="1:14" x14ac:dyDescent="0.25">
      <c r="A82" t="s">
        <v>268</v>
      </c>
      <c r="B82" t="s">
        <v>113</v>
      </c>
      <c r="C82" t="s">
        <v>269</v>
      </c>
      <c r="D82">
        <v>20</v>
      </c>
      <c r="E82" s="22">
        <v>116269</v>
      </c>
      <c r="F82" s="22">
        <v>54164</v>
      </c>
      <c r="G82" s="22">
        <v>147321</v>
      </c>
      <c r="H82" s="22">
        <v>47373</v>
      </c>
      <c r="I82" s="22">
        <v>77496</v>
      </c>
      <c r="J82" s="22">
        <v>114971</v>
      </c>
      <c r="K82" s="22">
        <v>146885</v>
      </c>
      <c r="L82" s="22">
        <v>187451</v>
      </c>
      <c r="M82">
        <v>8.8000000000000007</v>
      </c>
      <c r="N82">
        <v>24.82</v>
      </c>
    </row>
    <row r="83" spans="1:14" x14ac:dyDescent="0.25">
      <c r="A83" t="s">
        <v>270</v>
      </c>
      <c r="B83" t="s">
        <v>113</v>
      </c>
      <c r="C83" t="s">
        <v>271</v>
      </c>
      <c r="D83">
        <v>20</v>
      </c>
      <c r="E83" s="22">
        <v>48345</v>
      </c>
      <c r="F83" s="22">
        <v>37014</v>
      </c>
      <c r="G83" s="22">
        <v>54010</v>
      </c>
      <c r="H83" s="22">
        <v>37539</v>
      </c>
      <c r="I83" s="22">
        <v>37780</v>
      </c>
      <c r="J83" s="22">
        <v>48195</v>
      </c>
      <c r="K83" s="22">
        <v>48624</v>
      </c>
      <c r="L83" s="22">
        <v>61874</v>
      </c>
      <c r="M83">
        <v>9</v>
      </c>
      <c r="N83">
        <v>38.049999999999997</v>
      </c>
    </row>
    <row r="84" spans="1:14" x14ac:dyDescent="0.25">
      <c r="A84" t="s">
        <v>272</v>
      </c>
      <c r="B84" t="s">
        <v>113</v>
      </c>
      <c r="C84" t="s">
        <v>273</v>
      </c>
      <c r="D84">
        <v>40</v>
      </c>
      <c r="E84" s="22">
        <v>73971</v>
      </c>
      <c r="F84" s="22">
        <v>43369</v>
      </c>
      <c r="G84" s="22">
        <v>89272</v>
      </c>
      <c r="H84" s="22">
        <v>39629</v>
      </c>
      <c r="I84" s="22">
        <v>49039</v>
      </c>
      <c r="J84" s="22">
        <v>66554</v>
      </c>
      <c r="K84" s="22">
        <v>99309</v>
      </c>
      <c r="L84" s="22">
        <v>120405</v>
      </c>
      <c r="M84">
        <v>8.51</v>
      </c>
      <c r="N84">
        <v>22.36</v>
      </c>
    </row>
    <row r="85" spans="1:14" x14ac:dyDescent="0.25">
      <c r="A85" t="s">
        <v>274</v>
      </c>
      <c r="B85" t="s">
        <v>113</v>
      </c>
      <c r="C85" t="s">
        <v>275</v>
      </c>
      <c r="D85">
        <v>40</v>
      </c>
      <c r="E85" s="22">
        <v>65779</v>
      </c>
      <c r="F85" s="22">
        <v>60004</v>
      </c>
      <c r="G85" s="22">
        <v>68666</v>
      </c>
      <c r="H85" s="22">
        <v>61941</v>
      </c>
      <c r="I85" s="22">
        <v>62270</v>
      </c>
      <c r="J85" s="22">
        <v>62270</v>
      </c>
      <c r="K85" s="22">
        <v>78221</v>
      </c>
      <c r="L85" s="22">
        <v>78783</v>
      </c>
      <c r="M85">
        <v>3.59</v>
      </c>
      <c r="N85">
        <v>33.17</v>
      </c>
    </row>
    <row r="86" spans="1:14" x14ac:dyDescent="0.25">
      <c r="A86" t="s">
        <v>276</v>
      </c>
      <c r="B86" t="s">
        <v>113</v>
      </c>
      <c r="C86" t="s">
        <v>277</v>
      </c>
      <c r="D86">
        <v>10</v>
      </c>
      <c r="E86" s="22">
        <v>59096</v>
      </c>
      <c r="F86" s="22">
        <v>41618</v>
      </c>
      <c r="G86" s="22">
        <v>67834</v>
      </c>
      <c r="H86" s="22">
        <v>38255</v>
      </c>
      <c r="I86" s="22">
        <v>45793</v>
      </c>
      <c r="J86" s="22">
        <v>49522</v>
      </c>
      <c r="K86" s="22">
        <v>66748</v>
      </c>
      <c r="L86" s="22">
        <v>98667</v>
      </c>
      <c r="M86">
        <v>10.220000000000001</v>
      </c>
      <c r="N86">
        <v>31.04</v>
      </c>
    </row>
    <row r="87" spans="1:14" x14ac:dyDescent="0.25">
      <c r="A87" t="s">
        <v>278</v>
      </c>
      <c r="B87" t="s">
        <v>113</v>
      </c>
      <c r="C87" t="s">
        <v>279</v>
      </c>
      <c r="D87">
        <v>20</v>
      </c>
      <c r="E87" s="22">
        <v>72380</v>
      </c>
      <c r="F87" s="22">
        <v>57777</v>
      </c>
      <c r="G87" s="22">
        <v>79681</v>
      </c>
      <c r="H87" s="22">
        <v>55203</v>
      </c>
      <c r="I87" s="22">
        <v>58760</v>
      </c>
      <c r="J87" s="22">
        <v>68952</v>
      </c>
      <c r="K87" s="22">
        <v>80059</v>
      </c>
      <c r="L87" s="22">
        <v>98808</v>
      </c>
      <c r="M87">
        <v>6.03</v>
      </c>
      <c r="N87">
        <v>44.43</v>
      </c>
    </row>
    <row r="88" spans="1:14" x14ac:dyDescent="0.25">
      <c r="A88" t="s">
        <v>280</v>
      </c>
      <c r="B88" t="s">
        <v>113</v>
      </c>
      <c r="C88" t="s">
        <v>281</v>
      </c>
      <c r="D88">
        <v>10</v>
      </c>
      <c r="E88" s="22">
        <v>43892</v>
      </c>
      <c r="F88" s="22">
        <v>35033</v>
      </c>
      <c r="G88" s="22">
        <v>48321</v>
      </c>
      <c r="H88" s="22">
        <v>35555</v>
      </c>
      <c r="I88" s="22">
        <v>36954</v>
      </c>
      <c r="J88" s="22">
        <v>38538</v>
      </c>
      <c r="K88" s="22">
        <v>48673</v>
      </c>
      <c r="L88" s="22">
        <v>61270</v>
      </c>
      <c r="M88">
        <v>9.64</v>
      </c>
      <c r="N88">
        <v>38.619999999999997</v>
      </c>
    </row>
    <row r="89" spans="1:14" x14ac:dyDescent="0.25">
      <c r="A89" t="s">
        <v>282</v>
      </c>
      <c r="B89" t="s">
        <v>113</v>
      </c>
      <c r="C89" t="s">
        <v>283</v>
      </c>
      <c r="D89">
        <v>10</v>
      </c>
      <c r="E89" s="22">
        <v>48769</v>
      </c>
      <c r="F89" s="22">
        <v>17588</v>
      </c>
      <c r="G89" s="22">
        <v>64360</v>
      </c>
      <c r="H89" s="22">
        <v>17588</v>
      </c>
      <c r="I89" s="22">
        <v>17588</v>
      </c>
      <c r="J89" s="22">
        <v>52747</v>
      </c>
      <c r="K89" s="22">
        <v>59384</v>
      </c>
      <c r="L89" s="22">
        <v>75409</v>
      </c>
      <c r="M89">
        <v>14.18</v>
      </c>
      <c r="N89">
        <v>24.82</v>
      </c>
    </row>
    <row r="90" spans="1:14" x14ac:dyDescent="0.25">
      <c r="A90" t="s">
        <v>284</v>
      </c>
      <c r="B90" t="s">
        <v>113</v>
      </c>
      <c r="C90" t="s">
        <v>285</v>
      </c>
      <c r="D90">
        <v>10</v>
      </c>
      <c r="E90" s="22">
        <v>47039</v>
      </c>
      <c r="F90" s="22">
        <v>39926</v>
      </c>
      <c r="G90" s="22">
        <v>50596</v>
      </c>
      <c r="H90" s="22">
        <v>42565</v>
      </c>
      <c r="I90" s="22">
        <v>42565</v>
      </c>
      <c r="J90" s="22">
        <v>47744</v>
      </c>
      <c r="K90" s="22">
        <v>50145</v>
      </c>
      <c r="L90" s="22">
        <v>54829</v>
      </c>
      <c r="M90">
        <v>4.75</v>
      </c>
      <c r="N90">
        <v>38.64</v>
      </c>
    </row>
    <row r="91" spans="1:14" x14ac:dyDescent="0.25">
      <c r="A91" t="s">
        <v>286</v>
      </c>
      <c r="B91" t="s">
        <v>113</v>
      </c>
      <c r="C91" t="s">
        <v>287</v>
      </c>
      <c r="D91">
        <v>30</v>
      </c>
      <c r="E91" s="22">
        <v>36626</v>
      </c>
      <c r="F91" s="22">
        <v>26242</v>
      </c>
      <c r="G91" s="22">
        <v>41818</v>
      </c>
      <c r="H91" s="22">
        <v>26593</v>
      </c>
      <c r="I91" s="22">
        <v>29671</v>
      </c>
      <c r="J91" s="22">
        <v>34713</v>
      </c>
      <c r="K91" s="22">
        <v>39505</v>
      </c>
      <c r="L91" s="22">
        <v>52416</v>
      </c>
      <c r="M91">
        <v>7</v>
      </c>
      <c r="N91">
        <v>32.700000000000003</v>
      </c>
    </row>
    <row r="92" spans="1:14" x14ac:dyDescent="0.25">
      <c r="A92" t="s">
        <v>288</v>
      </c>
      <c r="B92" t="s">
        <v>113</v>
      </c>
      <c r="C92" t="s">
        <v>289</v>
      </c>
      <c r="D92">
        <v>90</v>
      </c>
      <c r="E92" s="22">
        <v>74086</v>
      </c>
      <c r="F92" s="22">
        <v>50573</v>
      </c>
      <c r="G92" s="22">
        <v>85842</v>
      </c>
      <c r="H92" s="22">
        <v>42471</v>
      </c>
      <c r="I92" s="22">
        <v>60551</v>
      </c>
      <c r="J92" s="22">
        <v>72032</v>
      </c>
      <c r="K92" s="22">
        <v>87023</v>
      </c>
      <c r="L92" s="22">
        <v>118157</v>
      </c>
      <c r="M92">
        <v>2.77</v>
      </c>
      <c r="N92">
        <v>12.6</v>
      </c>
    </row>
    <row r="93" spans="1:14" x14ac:dyDescent="0.25">
      <c r="A93" t="s">
        <v>290</v>
      </c>
      <c r="B93" t="s">
        <v>113</v>
      </c>
      <c r="C93" t="s">
        <v>291</v>
      </c>
      <c r="D93">
        <v>20</v>
      </c>
      <c r="E93" s="22">
        <v>44062</v>
      </c>
      <c r="F93" s="22">
        <v>33622</v>
      </c>
      <c r="G93" s="22">
        <v>49282</v>
      </c>
      <c r="H93" s="22">
        <v>30765</v>
      </c>
      <c r="I93" s="22">
        <v>38114</v>
      </c>
      <c r="J93" s="22">
        <v>38486</v>
      </c>
      <c r="K93" s="22">
        <v>48268</v>
      </c>
      <c r="L93" s="22">
        <v>61923</v>
      </c>
      <c r="M93">
        <v>8.5399999999999991</v>
      </c>
      <c r="N93">
        <v>26.51</v>
      </c>
    </row>
    <row r="94" spans="1:14" x14ac:dyDescent="0.25">
      <c r="A94" t="s">
        <v>292</v>
      </c>
      <c r="B94" t="s">
        <v>113</v>
      </c>
      <c r="C94" t="s">
        <v>293</v>
      </c>
      <c r="D94">
        <v>190</v>
      </c>
      <c r="E94" s="22">
        <v>54408</v>
      </c>
      <c r="F94" s="22">
        <v>36293</v>
      </c>
      <c r="G94" s="22">
        <v>63466</v>
      </c>
      <c r="H94" s="22">
        <v>31623</v>
      </c>
      <c r="I94" s="22">
        <v>39600</v>
      </c>
      <c r="J94" s="22">
        <v>59257</v>
      </c>
      <c r="K94" s="22">
        <v>61868</v>
      </c>
      <c r="L94" s="22">
        <v>76743</v>
      </c>
      <c r="M94">
        <v>2.54</v>
      </c>
      <c r="N94">
        <v>14.14</v>
      </c>
    </row>
    <row r="95" spans="1:14" x14ac:dyDescent="0.25">
      <c r="A95" t="s">
        <v>294</v>
      </c>
      <c r="B95" t="s">
        <v>113</v>
      </c>
      <c r="C95" t="s">
        <v>295</v>
      </c>
      <c r="D95">
        <v>20</v>
      </c>
      <c r="E95" s="22">
        <v>42195</v>
      </c>
      <c r="F95" s="22">
        <v>29402</v>
      </c>
      <c r="G95" s="22">
        <v>48592</v>
      </c>
      <c r="H95" s="22">
        <v>29333</v>
      </c>
      <c r="I95" s="22">
        <v>29993</v>
      </c>
      <c r="J95" s="22">
        <v>41858</v>
      </c>
      <c r="K95" s="22">
        <v>51700</v>
      </c>
      <c r="L95" s="22">
        <v>59180</v>
      </c>
      <c r="M95">
        <v>5.0999999999999996</v>
      </c>
      <c r="N95">
        <v>24.13</v>
      </c>
    </row>
    <row r="96" spans="1:14" x14ac:dyDescent="0.25">
      <c r="A96" t="s">
        <v>296</v>
      </c>
      <c r="B96" t="s">
        <v>113</v>
      </c>
      <c r="C96" t="s">
        <v>297</v>
      </c>
      <c r="D96">
        <v>220</v>
      </c>
      <c r="E96" s="22">
        <v>45243</v>
      </c>
      <c r="F96" s="22">
        <v>28962</v>
      </c>
      <c r="G96" s="22">
        <v>53383</v>
      </c>
      <c r="H96" s="22">
        <v>29064</v>
      </c>
      <c r="I96" s="22">
        <v>31248</v>
      </c>
      <c r="J96" s="22">
        <v>38584</v>
      </c>
      <c r="K96" s="22">
        <v>61135</v>
      </c>
      <c r="L96" s="22">
        <v>65135</v>
      </c>
      <c r="M96">
        <v>3.08</v>
      </c>
      <c r="N96">
        <v>13.36</v>
      </c>
    </row>
    <row r="97" spans="1:14" x14ac:dyDescent="0.25">
      <c r="A97" t="s">
        <v>298</v>
      </c>
      <c r="B97" t="s">
        <v>113</v>
      </c>
      <c r="C97" t="s">
        <v>299</v>
      </c>
      <c r="D97">
        <v>180</v>
      </c>
      <c r="E97" s="22">
        <v>47518</v>
      </c>
      <c r="F97" s="22">
        <v>34379</v>
      </c>
      <c r="G97" s="22">
        <v>54088</v>
      </c>
      <c r="H97" s="22">
        <v>32925</v>
      </c>
      <c r="I97" s="22">
        <v>38075</v>
      </c>
      <c r="J97" s="22">
        <v>48218</v>
      </c>
      <c r="K97" s="22">
        <v>55407</v>
      </c>
      <c r="L97" s="22">
        <v>61868</v>
      </c>
      <c r="M97">
        <v>2.04</v>
      </c>
      <c r="N97">
        <v>15.08</v>
      </c>
    </row>
    <row r="98" spans="1:14" x14ac:dyDescent="0.25">
      <c r="A98" t="s">
        <v>300</v>
      </c>
      <c r="B98" t="s">
        <v>113</v>
      </c>
      <c r="C98" t="s">
        <v>301</v>
      </c>
      <c r="D98">
        <v>100</v>
      </c>
      <c r="E98" s="22">
        <v>53934</v>
      </c>
      <c r="F98" s="22">
        <v>37697</v>
      </c>
      <c r="G98" s="22">
        <v>62052</v>
      </c>
      <c r="H98" s="22">
        <v>36894</v>
      </c>
      <c r="I98" s="22">
        <v>40921</v>
      </c>
      <c r="J98" s="22">
        <v>49736</v>
      </c>
      <c r="K98" s="22">
        <v>60370</v>
      </c>
      <c r="L98" s="22">
        <v>76006</v>
      </c>
      <c r="M98">
        <v>3.38</v>
      </c>
      <c r="N98">
        <v>13.36</v>
      </c>
    </row>
    <row r="99" spans="1:14" x14ac:dyDescent="0.25">
      <c r="A99" t="s">
        <v>302</v>
      </c>
      <c r="B99" t="s">
        <v>113</v>
      </c>
      <c r="C99" t="s">
        <v>303</v>
      </c>
      <c r="D99">
        <v>30</v>
      </c>
      <c r="E99" s="22">
        <v>50365</v>
      </c>
      <c r="F99" s="22">
        <v>30293</v>
      </c>
      <c r="G99" s="22">
        <v>60401</v>
      </c>
      <c r="H99" s="22">
        <v>24548</v>
      </c>
      <c r="I99" s="22">
        <v>35759</v>
      </c>
      <c r="J99" s="22">
        <v>58891</v>
      </c>
      <c r="K99" s="22">
        <v>59385</v>
      </c>
      <c r="L99" s="22">
        <v>75409</v>
      </c>
      <c r="M99">
        <v>10</v>
      </c>
      <c r="N99">
        <v>32.909999999999997</v>
      </c>
    </row>
    <row r="100" spans="1:14" x14ac:dyDescent="0.25">
      <c r="A100" t="s">
        <v>304</v>
      </c>
      <c r="B100" t="s">
        <v>113</v>
      </c>
      <c r="C100" t="s">
        <v>305</v>
      </c>
      <c r="D100">
        <v>30</v>
      </c>
      <c r="E100" s="22">
        <v>65412</v>
      </c>
      <c r="F100" s="22">
        <v>35760</v>
      </c>
      <c r="G100" s="22">
        <v>80238</v>
      </c>
      <c r="H100" s="22">
        <v>37101</v>
      </c>
      <c r="I100" s="22">
        <v>39031</v>
      </c>
      <c r="J100" s="22">
        <v>61868</v>
      </c>
      <c r="K100" s="22">
        <v>97630</v>
      </c>
      <c r="L100" s="22">
        <v>97630</v>
      </c>
      <c r="M100">
        <v>9.65</v>
      </c>
      <c r="N100">
        <v>28.77</v>
      </c>
    </row>
    <row r="101" spans="1:14" x14ac:dyDescent="0.25">
      <c r="A101" t="s">
        <v>306</v>
      </c>
      <c r="B101" t="s">
        <v>113</v>
      </c>
      <c r="C101" t="s">
        <v>307</v>
      </c>
      <c r="D101">
        <v>50</v>
      </c>
      <c r="E101" s="22">
        <v>48582</v>
      </c>
      <c r="F101" s="22">
        <v>39890</v>
      </c>
      <c r="G101" s="22">
        <v>52928</v>
      </c>
      <c r="H101" s="22">
        <v>37413</v>
      </c>
      <c r="I101" s="22">
        <v>44695</v>
      </c>
      <c r="J101" s="22">
        <v>47578</v>
      </c>
      <c r="K101" s="22">
        <v>51081</v>
      </c>
      <c r="L101" s="22">
        <v>60510</v>
      </c>
      <c r="M101">
        <v>2.69</v>
      </c>
      <c r="N101">
        <v>25.88</v>
      </c>
    </row>
    <row r="102" spans="1:14" x14ac:dyDescent="0.25">
      <c r="A102" t="s">
        <v>308</v>
      </c>
      <c r="B102" t="s">
        <v>113</v>
      </c>
      <c r="C102" t="s">
        <v>309</v>
      </c>
      <c r="D102">
        <v>140</v>
      </c>
      <c r="E102" s="22">
        <v>33803</v>
      </c>
      <c r="F102" s="22">
        <v>24654</v>
      </c>
      <c r="G102" s="22">
        <v>38377</v>
      </c>
      <c r="H102" s="22">
        <v>22567</v>
      </c>
      <c r="I102" s="22">
        <v>28821</v>
      </c>
      <c r="J102" s="22">
        <v>33122</v>
      </c>
      <c r="K102" s="22">
        <v>38211</v>
      </c>
      <c r="L102" s="22">
        <v>46494</v>
      </c>
      <c r="M102">
        <v>2.2200000000000002</v>
      </c>
      <c r="N102">
        <v>12.31</v>
      </c>
    </row>
    <row r="103" spans="1:14" x14ac:dyDescent="0.25">
      <c r="A103" t="s">
        <v>310</v>
      </c>
      <c r="B103" t="s">
        <v>113</v>
      </c>
      <c r="C103" t="s">
        <v>311</v>
      </c>
      <c r="D103">
        <v>40</v>
      </c>
      <c r="E103" s="22">
        <v>38616</v>
      </c>
      <c r="F103" s="22">
        <v>24571</v>
      </c>
      <c r="G103" s="22">
        <v>45638</v>
      </c>
      <c r="H103" s="22">
        <v>22702</v>
      </c>
      <c r="I103" s="22">
        <v>29064</v>
      </c>
      <c r="J103" s="22">
        <v>36751</v>
      </c>
      <c r="K103" s="22">
        <v>48291</v>
      </c>
      <c r="L103" s="22">
        <v>56586</v>
      </c>
      <c r="M103">
        <v>6.3</v>
      </c>
      <c r="N103">
        <v>21.77</v>
      </c>
    </row>
    <row r="104" spans="1:14" x14ac:dyDescent="0.25">
      <c r="A104" t="s">
        <v>312</v>
      </c>
      <c r="B104" t="s">
        <v>113</v>
      </c>
      <c r="C104" t="s">
        <v>313</v>
      </c>
      <c r="D104">
        <v>30</v>
      </c>
      <c r="E104" s="22">
        <v>39886</v>
      </c>
      <c r="F104" s="22">
        <v>27878</v>
      </c>
      <c r="G104" s="22">
        <v>45890</v>
      </c>
      <c r="H104" s="22">
        <v>28809</v>
      </c>
      <c r="I104" s="22">
        <v>30436</v>
      </c>
      <c r="J104" s="22">
        <v>37964</v>
      </c>
      <c r="K104" s="22">
        <v>46989</v>
      </c>
      <c r="L104" s="22">
        <v>59385</v>
      </c>
      <c r="M104">
        <v>4.75</v>
      </c>
      <c r="N104">
        <v>20.36</v>
      </c>
    </row>
    <row r="105" spans="1:14" x14ac:dyDescent="0.25">
      <c r="A105" t="s">
        <v>314</v>
      </c>
      <c r="B105" t="s">
        <v>113</v>
      </c>
      <c r="C105" t="s">
        <v>315</v>
      </c>
      <c r="D105">
        <v>40</v>
      </c>
      <c r="E105" s="22">
        <v>48511</v>
      </c>
      <c r="F105" s="22">
        <v>36461</v>
      </c>
      <c r="G105" s="22">
        <v>54537</v>
      </c>
      <c r="H105" s="22">
        <v>29525</v>
      </c>
      <c r="I105" s="22">
        <v>44036</v>
      </c>
      <c r="J105" s="22">
        <v>49127</v>
      </c>
      <c r="K105" s="22">
        <v>59284</v>
      </c>
      <c r="L105" s="22">
        <v>59385</v>
      </c>
      <c r="M105">
        <v>4.4400000000000004</v>
      </c>
      <c r="N105">
        <v>20.81</v>
      </c>
    </row>
    <row r="106" spans="1:14" x14ac:dyDescent="0.25">
      <c r="A106" t="s">
        <v>316</v>
      </c>
      <c r="B106" t="s">
        <v>113</v>
      </c>
      <c r="C106" t="s">
        <v>317</v>
      </c>
      <c r="D106">
        <v>90</v>
      </c>
      <c r="E106" s="22">
        <v>106289</v>
      </c>
      <c r="F106" s="22">
        <v>59524</v>
      </c>
      <c r="G106" s="22">
        <v>129672</v>
      </c>
      <c r="H106" s="22">
        <v>60336</v>
      </c>
      <c r="I106" s="22">
        <v>63475</v>
      </c>
      <c r="J106" s="22">
        <v>84053</v>
      </c>
      <c r="K106" s="22">
        <v>119962</v>
      </c>
      <c r="L106" s="22">
        <v>189254</v>
      </c>
      <c r="M106">
        <v>4.68</v>
      </c>
      <c r="N106">
        <v>16.010000000000002</v>
      </c>
    </row>
    <row r="107" spans="1:14" x14ac:dyDescent="0.25">
      <c r="A107" t="s">
        <v>318</v>
      </c>
      <c r="B107" t="s">
        <v>113</v>
      </c>
      <c r="C107" t="s">
        <v>319</v>
      </c>
      <c r="D107">
        <v>20</v>
      </c>
      <c r="E107" s="22">
        <v>66581</v>
      </c>
      <c r="F107" s="22">
        <v>24783</v>
      </c>
      <c r="G107" s="22">
        <v>87481</v>
      </c>
      <c r="H107" s="22">
        <v>18568</v>
      </c>
      <c r="I107" s="22">
        <v>35733</v>
      </c>
      <c r="J107" s="22">
        <v>37515</v>
      </c>
      <c r="K107" s="22">
        <v>119926</v>
      </c>
      <c r="L107" s="22">
        <v>168021</v>
      </c>
      <c r="M107">
        <v>11.44</v>
      </c>
      <c r="N107">
        <v>23.46</v>
      </c>
    </row>
    <row r="108" spans="1:14" x14ac:dyDescent="0.25">
      <c r="A108" t="s">
        <v>320</v>
      </c>
      <c r="B108" t="s">
        <v>113</v>
      </c>
      <c r="C108" t="s">
        <v>321</v>
      </c>
      <c r="D108">
        <v>70</v>
      </c>
      <c r="E108" s="22">
        <v>41403</v>
      </c>
      <c r="F108" s="22">
        <v>29923</v>
      </c>
      <c r="G108" s="22">
        <v>47143</v>
      </c>
      <c r="H108" s="22">
        <v>28960</v>
      </c>
      <c r="I108" s="22">
        <v>36144</v>
      </c>
      <c r="J108" s="22">
        <v>37099</v>
      </c>
      <c r="K108" s="22">
        <v>47660</v>
      </c>
      <c r="L108" s="22">
        <v>57782</v>
      </c>
      <c r="M108">
        <v>3.17</v>
      </c>
      <c r="N108">
        <v>15.06</v>
      </c>
    </row>
    <row r="109" spans="1:14" x14ac:dyDescent="0.25">
      <c r="A109" t="s">
        <v>322</v>
      </c>
      <c r="B109" t="s">
        <v>113</v>
      </c>
      <c r="C109" t="s">
        <v>323</v>
      </c>
      <c r="D109">
        <v>40</v>
      </c>
      <c r="E109" s="22">
        <v>50000</v>
      </c>
      <c r="F109" s="22">
        <v>32404</v>
      </c>
      <c r="G109" s="22">
        <v>58798</v>
      </c>
      <c r="H109" s="22">
        <v>30057</v>
      </c>
      <c r="I109" s="22">
        <v>36751</v>
      </c>
      <c r="J109" s="22">
        <v>46641</v>
      </c>
      <c r="K109" s="22">
        <v>59396</v>
      </c>
      <c r="L109" s="22">
        <v>76822</v>
      </c>
      <c r="M109">
        <v>4.41</v>
      </c>
      <c r="N109">
        <v>20.36</v>
      </c>
    </row>
    <row r="110" spans="1:14" x14ac:dyDescent="0.25">
      <c r="A110" t="s">
        <v>324</v>
      </c>
      <c r="B110" t="s">
        <v>113</v>
      </c>
      <c r="C110" t="s">
        <v>325</v>
      </c>
      <c r="D110">
        <v>20</v>
      </c>
      <c r="E110" s="22">
        <v>76718</v>
      </c>
      <c r="F110" s="22">
        <v>31297</v>
      </c>
      <c r="G110" s="22">
        <v>99429</v>
      </c>
      <c r="H110" s="22">
        <v>16302</v>
      </c>
      <c r="I110" s="22">
        <v>49196</v>
      </c>
      <c r="J110" s="22">
        <v>63803</v>
      </c>
      <c r="K110" s="22">
        <v>99091</v>
      </c>
      <c r="L110" s="22">
        <v>128150</v>
      </c>
      <c r="M110">
        <v>11.51</v>
      </c>
      <c r="N110">
        <v>38.04</v>
      </c>
    </row>
    <row r="111" spans="1:14" x14ac:dyDescent="0.25">
      <c r="A111" t="s">
        <v>326</v>
      </c>
      <c r="B111" t="s">
        <v>113</v>
      </c>
      <c r="C111" t="s">
        <v>327</v>
      </c>
      <c r="D111">
        <v>10</v>
      </c>
      <c r="E111" s="22">
        <v>68603</v>
      </c>
      <c r="F111" s="22">
        <v>40286</v>
      </c>
      <c r="G111" s="22">
        <v>82761</v>
      </c>
      <c r="H111" s="22">
        <v>19491</v>
      </c>
      <c r="I111" s="22">
        <v>60527</v>
      </c>
      <c r="J111" s="22">
        <v>62525</v>
      </c>
      <c r="K111" s="22">
        <v>89715</v>
      </c>
      <c r="L111" s="22">
        <v>97993</v>
      </c>
      <c r="M111">
        <v>8.7100000000000009</v>
      </c>
      <c r="N111">
        <v>36.020000000000003</v>
      </c>
    </row>
    <row r="112" spans="1:14" x14ac:dyDescent="0.25">
      <c r="A112" t="s">
        <v>328</v>
      </c>
      <c r="B112" t="s">
        <v>113</v>
      </c>
      <c r="C112" t="s">
        <v>329</v>
      </c>
      <c r="D112">
        <v>10</v>
      </c>
      <c r="E112" s="22">
        <v>48637</v>
      </c>
      <c r="F112" s="22">
        <v>19410</v>
      </c>
      <c r="G112" s="22">
        <v>63250</v>
      </c>
      <c r="H112" s="22">
        <v>16064</v>
      </c>
      <c r="I112" s="22">
        <v>19491</v>
      </c>
      <c r="J112" s="22">
        <v>48954</v>
      </c>
      <c r="K112" s="22">
        <v>60492</v>
      </c>
      <c r="L112" s="22">
        <v>81030</v>
      </c>
      <c r="M112">
        <v>13.13</v>
      </c>
      <c r="N112">
        <v>38.42</v>
      </c>
    </row>
    <row r="113" spans="1:14" x14ac:dyDescent="0.25">
      <c r="A113" t="s">
        <v>330</v>
      </c>
      <c r="B113" t="s">
        <v>113</v>
      </c>
      <c r="C113" t="s">
        <v>331</v>
      </c>
      <c r="D113">
        <v>70</v>
      </c>
      <c r="E113" s="22">
        <v>101157</v>
      </c>
      <c r="F113" s="22">
        <v>37832</v>
      </c>
      <c r="G113" s="22">
        <v>132820</v>
      </c>
      <c r="H113" s="22">
        <v>23657</v>
      </c>
      <c r="I113" s="22">
        <v>48788</v>
      </c>
      <c r="J113" s="22">
        <v>95250</v>
      </c>
      <c r="K113" s="22">
        <v>128379</v>
      </c>
      <c r="L113" s="22">
        <v>200072</v>
      </c>
      <c r="M113">
        <v>12.63</v>
      </c>
      <c r="N113">
        <v>37.61</v>
      </c>
    </row>
    <row r="114" spans="1:14" x14ac:dyDescent="0.25">
      <c r="A114" t="s">
        <v>332</v>
      </c>
      <c r="B114" t="s">
        <v>113</v>
      </c>
      <c r="C114" t="s">
        <v>333</v>
      </c>
      <c r="D114">
        <v>40</v>
      </c>
      <c r="E114" s="22">
        <v>56226</v>
      </c>
      <c r="F114" s="22">
        <v>33425</v>
      </c>
      <c r="G114" s="22">
        <v>67626</v>
      </c>
      <c r="H114" s="22">
        <v>19491</v>
      </c>
      <c r="I114" s="22">
        <v>48648</v>
      </c>
      <c r="J114" s="22">
        <v>58580</v>
      </c>
      <c r="K114" s="22">
        <v>66560</v>
      </c>
      <c r="L114" s="22">
        <v>78489</v>
      </c>
      <c r="M114">
        <v>8.5</v>
      </c>
      <c r="N114">
        <v>38.32</v>
      </c>
    </row>
    <row r="115" spans="1:14" x14ac:dyDescent="0.25">
      <c r="A115" t="s">
        <v>334</v>
      </c>
      <c r="B115" t="s">
        <v>113</v>
      </c>
      <c r="C115" t="s">
        <v>335</v>
      </c>
      <c r="D115">
        <v>20</v>
      </c>
      <c r="E115" s="22">
        <v>53917</v>
      </c>
      <c r="F115" s="22">
        <v>22835</v>
      </c>
      <c r="G115" s="22">
        <v>69458</v>
      </c>
      <c r="H115" s="22">
        <v>16606</v>
      </c>
      <c r="I115" s="22">
        <v>33179</v>
      </c>
      <c r="J115" s="22">
        <v>59901</v>
      </c>
      <c r="K115" s="22">
        <v>77555</v>
      </c>
      <c r="L115" s="22">
        <v>88962</v>
      </c>
      <c r="M115">
        <v>10.56</v>
      </c>
      <c r="N115">
        <v>38.36</v>
      </c>
    </row>
    <row r="116" spans="1:14" x14ac:dyDescent="0.25">
      <c r="A116" t="s">
        <v>336</v>
      </c>
      <c r="B116" t="s">
        <v>113</v>
      </c>
      <c r="C116" t="s">
        <v>337</v>
      </c>
      <c r="D116">
        <v>30</v>
      </c>
      <c r="E116" s="22">
        <v>48017</v>
      </c>
      <c r="F116" s="22">
        <v>24238</v>
      </c>
      <c r="G116" s="22">
        <v>59906</v>
      </c>
      <c r="H116" s="22">
        <v>16060</v>
      </c>
      <c r="I116" s="22">
        <v>33868</v>
      </c>
      <c r="J116" s="22">
        <v>48958</v>
      </c>
      <c r="K116" s="22">
        <v>61556</v>
      </c>
      <c r="L116" s="22">
        <v>77324</v>
      </c>
      <c r="M116">
        <v>11.48</v>
      </c>
      <c r="N116">
        <v>38.14</v>
      </c>
    </row>
    <row r="117" spans="1:14" x14ac:dyDescent="0.25">
      <c r="A117" t="s">
        <v>338</v>
      </c>
      <c r="B117" t="s">
        <v>113</v>
      </c>
      <c r="C117" t="s">
        <v>339</v>
      </c>
      <c r="D117">
        <v>100</v>
      </c>
      <c r="E117" s="22">
        <v>45525</v>
      </c>
      <c r="F117" s="22">
        <v>29072</v>
      </c>
      <c r="G117" s="22">
        <v>53751</v>
      </c>
      <c r="H117" s="22">
        <v>24605</v>
      </c>
      <c r="I117" s="22">
        <v>38671</v>
      </c>
      <c r="J117" s="22">
        <v>44893</v>
      </c>
      <c r="K117" s="22">
        <v>59821</v>
      </c>
      <c r="L117" s="22">
        <v>61556</v>
      </c>
      <c r="M117">
        <v>6.22</v>
      </c>
      <c r="N117">
        <v>28.67</v>
      </c>
    </row>
    <row r="118" spans="1:14" x14ac:dyDescent="0.25">
      <c r="A118" t="s">
        <v>340</v>
      </c>
      <c r="B118" t="s">
        <v>113</v>
      </c>
      <c r="C118" t="s">
        <v>341</v>
      </c>
      <c r="D118">
        <v>20</v>
      </c>
      <c r="E118" s="22">
        <v>84790</v>
      </c>
      <c r="F118" s="22">
        <v>27535</v>
      </c>
      <c r="G118" s="22">
        <v>113417</v>
      </c>
      <c r="H118" s="22">
        <v>15731</v>
      </c>
      <c r="I118" s="22">
        <v>33027</v>
      </c>
      <c r="J118" s="22">
        <v>84054</v>
      </c>
      <c r="K118" s="22">
        <v>103623</v>
      </c>
      <c r="L118" s="22">
        <v>138522</v>
      </c>
      <c r="M118">
        <v>13.31</v>
      </c>
      <c r="N118">
        <v>36.22</v>
      </c>
    </row>
    <row r="119" spans="1:14" x14ac:dyDescent="0.25">
      <c r="A119" t="s">
        <v>342</v>
      </c>
      <c r="B119" t="s">
        <v>113</v>
      </c>
      <c r="C119" t="s">
        <v>343</v>
      </c>
      <c r="D119">
        <v>190</v>
      </c>
      <c r="E119" s="22">
        <v>36166</v>
      </c>
      <c r="F119" s="22">
        <v>20431</v>
      </c>
      <c r="G119" s="22">
        <v>44033</v>
      </c>
      <c r="H119" s="22">
        <v>17551</v>
      </c>
      <c r="I119" s="22">
        <v>22782</v>
      </c>
      <c r="J119" s="22">
        <v>30421</v>
      </c>
      <c r="K119" s="22">
        <v>48115</v>
      </c>
      <c r="L119" s="22">
        <v>60567</v>
      </c>
      <c r="M119">
        <v>3.28</v>
      </c>
      <c r="N119">
        <v>12.31</v>
      </c>
    </row>
    <row r="120" spans="1:14" x14ac:dyDescent="0.25">
      <c r="A120" t="s">
        <v>344</v>
      </c>
      <c r="B120" t="s">
        <v>113</v>
      </c>
      <c r="C120" t="s">
        <v>345</v>
      </c>
      <c r="D120">
        <v>140</v>
      </c>
      <c r="E120" s="22">
        <v>51089</v>
      </c>
      <c r="F120" s="22">
        <v>45235</v>
      </c>
      <c r="G120" s="22">
        <v>54016</v>
      </c>
      <c r="H120" s="22">
        <v>44058</v>
      </c>
      <c r="I120" s="22">
        <v>48453</v>
      </c>
      <c r="J120" s="22">
        <v>48771</v>
      </c>
      <c r="K120" s="22">
        <v>58081</v>
      </c>
      <c r="L120" s="22">
        <v>61221</v>
      </c>
      <c r="M120">
        <v>1.78</v>
      </c>
      <c r="N120">
        <v>17.7</v>
      </c>
    </row>
    <row r="121" spans="1:14" x14ac:dyDescent="0.25">
      <c r="A121" t="s">
        <v>346</v>
      </c>
      <c r="B121" t="s">
        <v>113</v>
      </c>
      <c r="C121" t="s">
        <v>347</v>
      </c>
      <c r="D121">
        <v>990</v>
      </c>
      <c r="E121" s="22">
        <v>51253</v>
      </c>
      <c r="F121" s="22">
        <v>43079</v>
      </c>
      <c r="G121" s="22">
        <v>55339</v>
      </c>
      <c r="H121" s="22">
        <v>38131</v>
      </c>
      <c r="I121" s="22">
        <v>48143</v>
      </c>
      <c r="J121" s="22">
        <v>48771</v>
      </c>
      <c r="K121" s="22">
        <v>60329</v>
      </c>
      <c r="L121" s="22">
        <v>61532</v>
      </c>
      <c r="M121">
        <v>1.58</v>
      </c>
      <c r="N121">
        <v>16.68</v>
      </c>
    </row>
    <row r="122" spans="1:14" x14ac:dyDescent="0.25">
      <c r="A122" t="s">
        <v>348</v>
      </c>
      <c r="B122" t="s">
        <v>113</v>
      </c>
      <c r="C122" t="s">
        <v>349</v>
      </c>
      <c r="D122">
        <v>490</v>
      </c>
      <c r="E122" s="22">
        <v>54026</v>
      </c>
      <c r="F122" s="22">
        <v>45161</v>
      </c>
      <c r="G122" s="22">
        <v>58459</v>
      </c>
      <c r="H122" s="22">
        <v>45190</v>
      </c>
      <c r="I122" s="22">
        <v>48648</v>
      </c>
      <c r="J122" s="22">
        <v>48771</v>
      </c>
      <c r="K122" s="22">
        <v>61221</v>
      </c>
      <c r="L122" s="22">
        <v>63668</v>
      </c>
      <c r="M122">
        <v>1.86</v>
      </c>
      <c r="N122">
        <v>17.68</v>
      </c>
    </row>
    <row r="123" spans="1:14" x14ac:dyDescent="0.25">
      <c r="A123" t="s">
        <v>350</v>
      </c>
      <c r="B123" t="s">
        <v>113</v>
      </c>
      <c r="C123" t="s">
        <v>351</v>
      </c>
      <c r="D123">
        <v>10</v>
      </c>
      <c r="E123" s="22">
        <v>49726</v>
      </c>
      <c r="F123" s="22">
        <v>38105</v>
      </c>
      <c r="G123" s="22">
        <v>55537</v>
      </c>
      <c r="H123" s="22">
        <v>38472</v>
      </c>
      <c r="I123" s="22">
        <v>43238</v>
      </c>
      <c r="J123" s="22">
        <v>48205</v>
      </c>
      <c r="K123" s="22">
        <v>61198</v>
      </c>
      <c r="L123" s="22">
        <v>61199</v>
      </c>
      <c r="M123">
        <v>6.28</v>
      </c>
      <c r="N123">
        <v>31.09</v>
      </c>
    </row>
    <row r="124" spans="1:14" x14ac:dyDescent="0.25">
      <c r="A124" t="s">
        <v>352</v>
      </c>
      <c r="B124" t="s">
        <v>113</v>
      </c>
      <c r="C124" t="s">
        <v>353</v>
      </c>
      <c r="D124">
        <v>740</v>
      </c>
      <c r="E124" s="22">
        <v>55474</v>
      </c>
      <c r="F124" s="22">
        <v>43954</v>
      </c>
      <c r="G124" s="22">
        <v>61233</v>
      </c>
      <c r="H124" s="22">
        <v>39499</v>
      </c>
      <c r="I124" s="22">
        <v>48568</v>
      </c>
      <c r="J124" s="22">
        <v>57490</v>
      </c>
      <c r="K124" s="22">
        <v>61221</v>
      </c>
      <c r="L124" s="22">
        <v>74576</v>
      </c>
      <c r="M124">
        <v>1.75</v>
      </c>
      <c r="N124">
        <v>16.66</v>
      </c>
    </row>
    <row r="125" spans="1:14" x14ac:dyDescent="0.25">
      <c r="A125" t="s">
        <v>354</v>
      </c>
      <c r="B125" t="s">
        <v>113</v>
      </c>
      <c r="C125" t="s">
        <v>355</v>
      </c>
      <c r="D125">
        <v>140</v>
      </c>
      <c r="E125" s="22">
        <v>55416</v>
      </c>
      <c r="F125" s="22">
        <v>45311</v>
      </c>
      <c r="G125" s="22">
        <v>60468</v>
      </c>
      <c r="H125" s="22">
        <v>46839</v>
      </c>
      <c r="I125" s="22">
        <v>48771</v>
      </c>
      <c r="J125" s="22">
        <v>50133</v>
      </c>
      <c r="K125" s="22">
        <v>61221</v>
      </c>
      <c r="L125" s="22">
        <v>73794</v>
      </c>
      <c r="M125">
        <v>2.0499999999999998</v>
      </c>
      <c r="N125">
        <v>17.96</v>
      </c>
    </row>
    <row r="126" spans="1:14" x14ac:dyDescent="0.25">
      <c r="A126" t="s">
        <v>356</v>
      </c>
      <c r="B126" t="s">
        <v>113</v>
      </c>
      <c r="C126" t="s">
        <v>357</v>
      </c>
      <c r="D126">
        <v>160</v>
      </c>
      <c r="E126" s="22">
        <v>52147</v>
      </c>
      <c r="F126" s="22">
        <v>45645</v>
      </c>
      <c r="G126" s="22">
        <v>55398</v>
      </c>
      <c r="H126" s="22">
        <v>47505</v>
      </c>
      <c r="I126" s="22">
        <v>48771</v>
      </c>
      <c r="J126" s="22">
        <v>48771</v>
      </c>
      <c r="K126" s="22">
        <v>61199</v>
      </c>
      <c r="L126" s="22">
        <v>61519</v>
      </c>
      <c r="M126">
        <v>1.92</v>
      </c>
      <c r="N126">
        <v>18.940000000000001</v>
      </c>
    </row>
    <row r="127" spans="1:14" x14ac:dyDescent="0.25">
      <c r="A127" t="s">
        <v>358</v>
      </c>
      <c r="B127" t="s">
        <v>113</v>
      </c>
      <c r="C127" t="s">
        <v>359</v>
      </c>
      <c r="D127">
        <v>50</v>
      </c>
      <c r="E127" s="22">
        <v>52753</v>
      </c>
      <c r="F127" s="22">
        <v>45939</v>
      </c>
      <c r="G127" s="22">
        <v>56160</v>
      </c>
      <c r="H127" s="22">
        <v>48205</v>
      </c>
      <c r="I127" s="22">
        <v>48771</v>
      </c>
      <c r="J127" s="22">
        <v>48771</v>
      </c>
      <c r="K127" s="22">
        <v>61221</v>
      </c>
      <c r="L127" s="22">
        <v>63668</v>
      </c>
      <c r="M127">
        <v>3.7</v>
      </c>
      <c r="N127">
        <v>27.72</v>
      </c>
    </row>
    <row r="128" spans="1:14" x14ac:dyDescent="0.25">
      <c r="A128" t="s">
        <v>360</v>
      </c>
      <c r="B128" t="s">
        <v>113</v>
      </c>
      <c r="C128" t="s">
        <v>361</v>
      </c>
      <c r="D128">
        <v>80</v>
      </c>
      <c r="E128" s="22">
        <v>52136</v>
      </c>
      <c r="F128" s="22">
        <v>44349</v>
      </c>
      <c r="G128" s="22">
        <v>56030</v>
      </c>
      <c r="H128" s="22">
        <v>39499</v>
      </c>
      <c r="I128" s="22">
        <v>48648</v>
      </c>
      <c r="J128" s="22">
        <v>49729</v>
      </c>
      <c r="K128" s="22">
        <v>60508</v>
      </c>
      <c r="L128" s="22">
        <v>61221</v>
      </c>
      <c r="M128">
        <v>1.99</v>
      </c>
      <c r="N128">
        <v>17.96</v>
      </c>
    </row>
    <row r="129" spans="1:14" x14ac:dyDescent="0.25">
      <c r="A129" t="s">
        <v>362</v>
      </c>
      <c r="B129" t="s">
        <v>113</v>
      </c>
      <c r="C129" t="s">
        <v>363</v>
      </c>
      <c r="D129">
        <v>10</v>
      </c>
      <c r="E129" s="22">
        <v>52534</v>
      </c>
      <c r="F129" s="22">
        <v>43259</v>
      </c>
      <c r="G129" s="22">
        <v>57172</v>
      </c>
      <c r="H129" s="22">
        <v>45307</v>
      </c>
      <c r="I129" s="22">
        <v>46839</v>
      </c>
      <c r="J129" s="22">
        <v>47627</v>
      </c>
      <c r="K129" s="22">
        <v>60045</v>
      </c>
      <c r="L129" s="22">
        <v>61556</v>
      </c>
      <c r="M129">
        <v>5.64</v>
      </c>
      <c r="N129">
        <v>32.659999999999997</v>
      </c>
    </row>
    <row r="130" spans="1:14" x14ac:dyDescent="0.25">
      <c r="A130" t="s">
        <v>364</v>
      </c>
      <c r="B130" t="s">
        <v>113</v>
      </c>
      <c r="C130" t="s">
        <v>365</v>
      </c>
      <c r="D130">
        <v>40</v>
      </c>
      <c r="E130" s="22">
        <v>53728</v>
      </c>
      <c r="F130" s="22">
        <v>41875</v>
      </c>
      <c r="G130" s="22">
        <v>59655</v>
      </c>
      <c r="H130" s="22">
        <v>37281</v>
      </c>
      <c r="I130" s="22">
        <v>47255</v>
      </c>
      <c r="J130" s="22">
        <v>47255</v>
      </c>
      <c r="K130" s="22">
        <v>47255</v>
      </c>
      <c r="L130" s="22">
        <v>93818</v>
      </c>
      <c r="M130">
        <v>12.65</v>
      </c>
      <c r="N130">
        <v>35.200000000000003</v>
      </c>
    </row>
    <row r="131" spans="1:14" x14ac:dyDescent="0.25">
      <c r="A131" t="s">
        <v>366</v>
      </c>
      <c r="B131" t="s">
        <v>113</v>
      </c>
      <c r="C131" t="s">
        <v>367</v>
      </c>
      <c r="D131">
        <v>50</v>
      </c>
      <c r="E131" s="22">
        <v>36447</v>
      </c>
      <c r="F131" s="22">
        <v>19964</v>
      </c>
      <c r="G131" s="22">
        <v>44688</v>
      </c>
      <c r="H131" s="22">
        <v>17438</v>
      </c>
      <c r="I131" s="22">
        <v>21897</v>
      </c>
      <c r="J131" s="22">
        <v>29745</v>
      </c>
      <c r="K131" s="22">
        <v>40537</v>
      </c>
      <c r="L131" s="22">
        <v>51859</v>
      </c>
      <c r="M131">
        <v>10.6</v>
      </c>
      <c r="N131">
        <v>20.36</v>
      </c>
    </row>
    <row r="132" spans="1:14" x14ac:dyDescent="0.25">
      <c r="A132" t="s">
        <v>368</v>
      </c>
      <c r="B132" t="s">
        <v>113</v>
      </c>
      <c r="C132" t="s">
        <v>369</v>
      </c>
      <c r="D132">
        <v>810</v>
      </c>
      <c r="E132" s="22">
        <v>27302</v>
      </c>
      <c r="F132" s="22">
        <v>18914</v>
      </c>
      <c r="G132" s="22">
        <v>31496</v>
      </c>
      <c r="H132" s="22">
        <v>17606</v>
      </c>
      <c r="I132" s="22">
        <v>18518</v>
      </c>
      <c r="J132" s="22">
        <v>23651</v>
      </c>
      <c r="K132" s="22">
        <v>24040</v>
      </c>
      <c r="L132" s="22">
        <v>29939</v>
      </c>
      <c r="M132">
        <v>10.01</v>
      </c>
      <c r="N132">
        <v>15.63</v>
      </c>
    </row>
    <row r="133" spans="1:14" x14ac:dyDescent="0.25">
      <c r="A133" t="s">
        <v>370</v>
      </c>
      <c r="B133" t="s">
        <v>113</v>
      </c>
      <c r="C133" t="s">
        <v>371</v>
      </c>
      <c r="D133">
        <v>40</v>
      </c>
      <c r="E133" s="22">
        <v>29095</v>
      </c>
      <c r="F133" s="22">
        <v>17747</v>
      </c>
      <c r="G133" s="22">
        <v>34768</v>
      </c>
      <c r="H133" s="22">
        <v>15806</v>
      </c>
      <c r="I133" s="22">
        <v>20797</v>
      </c>
      <c r="J133" s="22">
        <v>25867</v>
      </c>
      <c r="K133" s="22">
        <v>35076</v>
      </c>
      <c r="L133" s="22">
        <v>47867</v>
      </c>
      <c r="M133">
        <v>10.47</v>
      </c>
      <c r="N133">
        <v>29.9</v>
      </c>
    </row>
    <row r="134" spans="1:14" x14ac:dyDescent="0.25">
      <c r="A134" t="s">
        <v>372</v>
      </c>
      <c r="B134" t="s">
        <v>113</v>
      </c>
      <c r="C134" t="s">
        <v>373</v>
      </c>
      <c r="D134">
        <v>270</v>
      </c>
      <c r="E134" s="22">
        <v>61383</v>
      </c>
      <c r="F134" s="22">
        <v>48379</v>
      </c>
      <c r="G134" s="22">
        <v>67885</v>
      </c>
      <c r="H134" s="22">
        <v>48771</v>
      </c>
      <c r="I134" s="22">
        <v>56992</v>
      </c>
      <c r="J134" s="22">
        <v>62338</v>
      </c>
      <c r="K134" s="22">
        <v>69451</v>
      </c>
      <c r="L134" s="22">
        <v>73258</v>
      </c>
      <c r="M134">
        <v>1.46</v>
      </c>
      <c r="N134">
        <v>25.51</v>
      </c>
    </row>
    <row r="135" spans="1:14" x14ac:dyDescent="0.25">
      <c r="A135" t="s">
        <v>374</v>
      </c>
      <c r="B135" t="s">
        <v>113</v>
      </c>
      <c r="C135" t="s">
        <v>375</v>
      </c>
      <c r="D135">
        <v>70</v>
      </c>
      <c r="E135" s="22">
        <v>50954</v>
      </c>
      <c r="F135" s="22">
        <v>34424</v>
      </c>
      <c r="G135" s="22">
        <v>59219</v>
      </c>
      <c r="H135" s="22">
        <v>30437</v>
      </c>
      <c r="I135" s="22">
        <v>38623</v>
      </c>
      <c r="J135" s="22">
        <v>48771</v>
      </c>
      <c r="K135" s="22">
        <v>61221</v>
      </c>
      <c r="L135" s="22">
        <v>63668</v>
      </c>
      <c r="M135">
        <v>3.32</v>
      </c>
      <c r="N135">
        <v>16.899999999999999</v>
      </c>
    </row>
    <row r="136" spans="1:14" x14ac:dyDescent="0.25">
      <c r="A136" t="s">
        <v>376</v>
      </c>
      <c r="B136" t="s">
        <v>113</v>
      </c>
      <c r="C136" t="s">
        <v>377</v>
      </c>
      <c r="D136">
        <v>20</v>
      </c>
      <c r="E136" s="22">
        <v>25652</v>
      </c>
      <c r="F136" s="22">
        <v>17917</v>
      </c>
      <c r="G136" s="22">
        <v>29520</v>
      </c>
      <c r="H136" s="22">
        <v>17590</v>
      </c>
      <c r="I136" s="22">
        <v>18101</v>
      </c>
      <c r="J136" s="22">
        <v>24085</v>
      </c>
      <c r="K136" s="22">
        <v>30143</v>
      </c>
      <c r="L136" s="22">
        <v>37802</v>
      </c>
      <c r="M136">
        <v>6.98</v>
      </c>
      <c r="N136">
        <v>29.74</v>
      </c>
    </row>
    <row r="137" spans="1:14" x14ac:dyDescent="0.25">
      <c r="A137" t="s">
        <v>378</v>
      </c>
      <c r="B137" t="s">
        <v>113</v>
      </c>
      <c r="C137" t="s">
        <v>379</v>
      </c>
      <c r="D137">
        <v>320</v>
      </c>
      <c r="E137" s="22">
        <v>71177</v>
      </c>
      <c r="F137" s="22">
        <v>50921</v>
      </c>
      <c r="G137" s="22">
        <v>81305</v>
      </c>
      <c r="H137" s="22">
        <v>48788</v>
      </c>
      <c r="I137" s="22">
        <v>60902</v>
      </c>
      <c r="J137" s="22">
        <v>75421</v>
      </c>
      <c r="K137" s="22">
        <v>82638</v>
      </c>
      <c r="L137" s="22">
        <v>95555</v>
      </c>
      <c r="M137">
        <v>1.78</v>
      </c>
      <c r="N137">
        <v>16.25</v>
      </c>
    </row>
    <row r="138" spans="1:14" x14ac:dyDescent="0.25">
      <c r="A138" t="s">
        <v>380</v>
      </c>
      <c r="B138" t="s">
        <v>113</v>
      </c>
      <c r="C138" t="s">
        <v>381</v>
      </c>
      <c r="D138">
        <v>870</v>
      </c>
      <c r="E138" s="22">
        <v>21978</v>
      </c>
      <c r="F138" s="22">
        <v>17775</v>
      </c>
      <c r="G138" s="22">
        <v>24079</v>
      </c>
      <c r="H138" s="22">
        <v>17544</v>
      </c>
      <c r="I138" s="22">
        <v>18128</v>
      </c>
      <c r="J138" s="22">
        <v>18726</v>
      </c>
      <c r="K138" s="22">
        <v>24040</v>
      </c>
      <c r="L138" s="22">
        <v>29124</v>
      </c>
      <c r="M138">
        <v>1.7</v>
      </c>
      <c r="N138">
        <v>14.3</v>
      </c>
    </row>
    <row r="139" spans="1:14" x14ac:dyDescent="0.25">
      <c r="A139" t="s">
        <v>382</v>
      </c>
      <c r="B139" t="s">
        <v>113</v>
      </c>
      <c r="C139" t="s">
        <v>383</v>
      </c>
      <c r="D139">
        <v>40</v>
      </c>
      <c r="E139" s="22">
        <v>42507</v>
      </c>
      <c r="F139" s="22">
        <v>28693</v>
      </c>
      <c r="G139" s="22">
        <v>49414</v>
      </c>
      <c r="H139" s="22">
        <v>24085</v>
      </c>
      <c r="I139" s="22">
        <v>35256</v>
      </c>
      <c r="J139" s="22">
        <v>44658</v>
      </c>
      <c r="K139" s="22">
        <v>51085</v>
      </c>
      <c r="L139" s="22">
        <v>58760</v>
      </c>
      <c r="M139">
        <v>4.0199999999999996</v>
      </c>
      <c r="N139">
        <v>29.14</v>
      </c>
    </row>
    <row r="140" spans="1:14" x14ac:dyDescent="0.25">
      <c r="A140" t="s">
        <v>384</v>
      </c>
      <c r="B140" t="s">
        <v>113</v>
      </c>
      <c r="C140" t="s">
        <v>385</v>
      </c>
      <c r="D140">
        <v>30</v>
      </c>
      <c r="E140" s="22">
        <v>27967</v>
      </c>
      <c r="F140" s="22">
        <v>20666</v>
      </c>
      <c r="G140" s="22">
        <v>31618</v>
      </c>
      <c r="H140" s="22">
        <v>18706</v>
      </c>
      <c r="I140" s="22">
        <v>22484</v>
      </c>
      <c r="J140" s="22">
        <v>28801</v>
      </c>
      <c r="K140" s="22">
        <v>29246</v>
      </c>
      <c r="L140" s="22">
        <v>36361</v>
      </c>
      <c r="M140">
        <v>3.57</v>
      </c>
      <c r="N140">
        <v>26.49</v>
      </c>
    </row>
    <row r="141" spans="1:14" x14ac:dyDescent="0.25">
      <c r="A141" t="s">
        <v>386</v>
      </c>
      <c r="B141" t="s">
        <v>113</v>
      </c>
      <c r="C141" t="s">
        <v>387</v>
      </c>
      <c r="D141">
        <v>50</v>
      </c>
      <c r="E141" s="22">
        <v>41866</v>
      </c>
      <c r="F141" s="22">
        <v>25876</v>
      </c>
      <c r="G141" s="22">
        <v>49861</v>
      </c>
      <c r="H141" s="22">
        <v>23431</v>
      </c>
      <c r="I141" s="22">
        <v>28953</v>
      </c>
      <c r="J141" s="22">
        <v>37001</v>
      </c>
      <c r="K141" s="22">
        <v>48735</v>
      </c>
      <c r="L141" s="22">
        <v>68952</v>
      </c>
      <c r="M141">
        <v>4.78</v>
      </c>
      <c r="N141">
        <v>15.06</v>
      </c>
    </row>
    <row r="142" spans="1:14" x14ac:dyDescent="0.25">
      <c r="A142" t="s">
        <v>388</v>
      </c>
      <c r="B142" t="s">
        <v>113</v>
      </c>
      <c r="C142" t="s">
        <v>389</v>
      </c>
      <c r="D142">
        <v>60</v>
      </c>
      <c r="E142" s="22">
        <v>32060</v>
      </c>
      <c r="F142" s="22">
        <v>22980</v>
      </c>
      <c r="G142" s="22">
        <v>36600</v>
      </c>
      <c r="H142" s="22">
        <v>23097</v>
      </c>
      <c r="I142" s="22">
        <v>23608</v>
      </c>
      <c r="J142" s="22">
        <v>29953</v>
      </c>
      <c r="K142" s="22">
        <v>37073</v>
      </c>
      <c r="L142" s="22">
        <v>45555</v>
      </c>
      <c r="M142">
        <v>5.96</v>
      </c>
      <c r="N142">
        <v>24.92</v>
      </c>
    </row>
    <row r="143" spans="1:14" x14ac:dyDescent="0.25">
      <c r="A143" t="s">
        <v>390</v>
      </c>
      <c r="B143" t="s">
        <v>113</v>
      </c>
      <c r="C143" t="s">
        <v>391</v>
      </c>
      <c r="D143">
        <v>40</v>
      </c>
      <c r="E143" s="22">
        <v>42306</v>
      </c>
      <c r="F143" s="22">
        <v>25335</v>
      </c>
      <c r="G143" s="22">
        <v>50792</v>
      </c>
      <c r="H143" s="22">
        <v>23205</v>
      </c>
      <c r="I143" s="22">
        <v>31029</v>
      </c>
      <c r="J143" s="22">
        <v>37176</v>
      </c>
      <c r="K143" s="22">
        <v>47050</v>
      </c>
      <c r="L143" s="22">
        <v>58635</v>
      </c>
      <c r="M143">
        <v>8.9499999999999993</v>
      </c>
      <c r="N143">
        <v>25.02</v>
      </c>
    </row>
    <row r="144" spans="1:14" x14ac:dyDescent="0.25">
      <c r="A144" t="s">
        <v>392</v>
      </c>
      <c r="B144" t="s">
        <v>113</v>
      </c>
      <c r="C144" t="s">
        <v>393</v>
      </c>
      <c r="D144">
        <v>60</v>
      </c>
      <c r="E144" s="22">
        <v>43920</v>
      </c>
      <c r="F144" s="22">
        <v>21558</v>
      </c>
      <c r="G144" s="22">
        <v>55102</v>
      </c>
      <c r="H144" s="22">
        <v>20972</v>
      </c>
      <c r="I144" s="22">
        <v>23297</v>
      </c>
      <c r="J144" s="22">
        <v>35250</v>
      </c>
      <c r="K144" s="22">
        <v>55203</v>
      </c>
      <c r="L144" s="22">
        <v>79669</v>
      </c>
      <c r="M144">
        <v>7.62</v>
      </c>
      <c r="N144">
        <v>21.26</v>
      </c>
    </row>
    <row r="145" spans="1:14" x14ac:dyDescent="0.25">
      <c r="A145" t="s">
        <v>394</v>
      </c>
      <c r="B145" t="s">
        <v>113</v>
      </c>
      <c r="C145" t="s">
        <v>395</v>
      </c>
      <c r="D145">
        <v>40</v>
      </c>
      <c r="E145" s="22">
        <v>41091</v>
      </c>
      <c r="F145" s="22">
        <v>24907</v>
      </c>
      <c r="G145" s="22">
        <v>49183</v>
      </c>
      <c r="H145" s="22">
        <v>23824</v>
      </c>
      <c r="I145" s="22">
        <v>28810</v>
      </c>
      <c r="J145" s="22">
        <v>30423</v>
      </c>
      <c r="K145" s="22">
        <v>45566</v>
      </c>
      <c r="L145" s="22">
        <v>75667</v>
      </c>
      <c r="M145">
        <v>10.97</v>
      </c>
      <c r="N145">
        <v>28.83</v>
      </c>
    </row>
    <row r="146" spans="1:14" x14ac:dyDescent="0.25">
      <c r="A146" t="s">
        <v>396</v>
      </c>
      <c r="B146" t="s">
        <v>113</v>
      </c>
      <c r="C146" t="s">
        <v>397</v>
      </c>
      <c r="D146">
        <v>100</v>
      </c>
      <c r="E146" s="22">
        <v>53220</v>
      </c>
      <c r="F146" s="22">
        <v>32464</v>
      </c>
      <c r="G146" s="22">
        <v>63597</v>
      </c>
      <c r="H146" s="22">
        <v>30721</v>
      </c>
      <c r="I146" s="22">
        <v>38262</v>
      </c>
      <c r="J146" s="22">
        <v>48929</v>
      </c>
      <c r="K146" s="22">
        <v>62984</v>
      </c>
      <c r="L146" s="22">
        <v>77888</v>
      </c>
      <c r="M146">
        <v>3.55</v>
      </c>
      <c r="N146">
        <v>12.04</v>
      </c>
    </row>
    <row r="147" spans="1:14" x14ac:dyDescent="0.25">
      <c r="A147" t="s">
        <v>398</v>
      </c>
      <c r="B147" t="s">
        <v>113</v>
      </c>
      <c r="C147" t="s">
        <v>399</v>
      </c>
      <c r="D147">
        <v>10</v>
      </c>
      <c r="E147" s="22">
        <v>49042</v>
      </c>
      <c r="F147" s="22">
        <v>28333</v>
      </c>
      <c r="G147" s="22">
        <v>59396</v>
      </c>
      <c r="H147" s="22">
        <v>28182</v>
      </c>
      <c r="I147" s="22">
        <v>30525</v>
      </c>
      <c r="J147" s="22">
        <v>46667</v>
      </c>
      <c r="K147" s="22">
        <v>63205</v>
      </c>
      <c r="L147" s="22">
        <v>89410</v>
      </c>
      <c r="M147">
        <v>7.95</v>
      </c>
      <c r="N147">
        <v>28.51</v>
      </c>
    </row>
    <row r="148" spans="1:14" x14ac:dyDescent="0.25">
      <c r="A148" t="s">
        <v>400</v>
      </c>
      <c r="B148" t="s">
        <v>113</v>
      </c>
      <c r="C148" t="s">
        <v>401</v>
      </c>
      <c r="D148">
        <v>20</v>
      </c>
      <c r="E148" s="22">
        <v>43140</v>
      </c>
      <c r="F148" s="22">
        <v>26125</v>
      </c>
      <c r="G148" s="22">
        <v>51648</v>
      </c>
      <c r="H148" s="22">
        <v>24188</v>
      </c>
      <c r="I148" s="22">
        <v>30651</v>
      </c>
      <c r="J148" s="22">
        <v>37940</v>
      </c>
      <c r="K148" s="22">
        <v>49459</v>
      </c>
      <c r="L148" s="22">
        <v>75438</v>
      </c>
      <c r="M148">
        <v>10.14</v>
      </c>
      <c r="N148">
        <v>34.36</v>
      </c>
    </row>
    <row r="149" spans="1:14" x14ac:dyDescent="0.25">
      <c r="A149" t="s">
        <v>402</v>
      </c>
      <c r="B149" t="s">
        <v>113</v>
      </c>
      <c r="C149" t="s">
        <v>403</v>
      </c>
      <c r="D149">
        <v>10</v>
      </c>
      <c r="E149" s="22">
        <v>29666</v>
      </c>
      <c r="F149" s="22">
        <v>21076</v>
      </c>
      <c r="G149" s="22">
        <v>33962</v>
      </c>
      <c r="H149" s="22">
        <v>17643</v>
      </c>
      <c r="I149" s="22">
        <v>23824</v>
      </c>
      <c r="J149" s="22">
        <v>28145</v>
      </c>
      <c r="K149" s="22">
        <v>33440</v>
      </c>
      <c r="L149" s="22">
        <v>43423</v>
      </c>
      <c r="M149">
        <v>7.06</v>
      </c>
      <c r="N149">
        <v>32.450000000000003</v>
      </c>
    </row>
    <row r="150" spans="1:14" x14ac:dyDescent="0.25">
      <c r="A150" t="s">
        <v>404</v>
      </c>
      <c r="B150" t="s">
        <v>113</v>
      </c>
      <c r="C150" t="s">
        <v>405</v>
      </c>
      <c r="D150">
        <v>20</v>
      </c>
      <c r="E150" s="22">
        <v>88846</v>
      </c>
      <c r="F150" s="22">
        <v>39183</v>
      </c>
      <c r="G150" s="22">
        <v>113677</v>
      </c>
      <c r="H150" s="22">
        <v>35100</v>
      </c>
      <c r="I150" s="22">
        <v>48533</v>
      </c>
      <c r="J150" s="22">
        <v>61905</v>
      </c>
      <c r="K150" s="22">
        <v>120738</v>
      </c>
      <c r="L150" s="22">
        <v>207845</v>
      </c>
      <c r="M150">
        <v>11.15</v>
      </c>
      <c r="N150">
        <v>26.49</v>
      </c>
    </row>
    <row r="151" spans="1:14" x14ac:dyDescent="0.25">
      <c r="A151" t="s">
        <v>406</v>
      </c>
      <c r="B151" t="s">
        <v>113</v>
      </c>
      <c r="C151" t="s">
        <v>407</v>
      </c>
      <c r="D151">
        <v>40</v>
      </c>
      <c r="E151" s="22">
        <v>136858</v>
      </c>
      <c r="F151" s="22">
        <v>78474</v>
      </c>
      <c r="G151" s="22">
        <v>166050</v>
      </c>
      <c r="H151" s="22">
        <v>61313</v>
      </c>
      <c r="I151" s="22">
        <v>100017</v>
      </c>
      <c r="J151" s="22">
        <v>131622</v>
      </c>
      <c r="K151" s="22">
        <v>162086</v>
      </c>
      <c r="L151" s="22">
        <v>207270</v>
      </c>
      <c r="M151">
        <v>4.53</v>
      </c>
      <c r="N151">
        <v>15.24</v>
      </c>
    </row>
    <row r="152" spans="1:14" x14ac:dyDescent="0.25">
      <c r="A152" t="s">
        <v>408</v>
      </c>
      <c r="B152" t="s">
        <v>113</v>
      </c>
      <c r="C152" t="s">
        <v>409</v>
      </c>
      <c r="D152">
        <v>30</v>
      </c>
      <c r="E152" s="22">
        <v>57616</v>
      </c>
      <c r="F152" s="22">
        <v>42652</v>
      </c>
      <c r="G152" s="22">
        <v>65097</v>
      </c>
      <c r="H152" s="22">
        <v>37884</v>
      </c>
      <c r="I152" s="22">
        <v>47259</v>
      </c>
      <c r="J152" s="22">
        <v>59112</v>
      </c>
      <c r="K152" s="22">
        <v>61827</v>
      </c>
      <c r="L152" s="22">
        <v>76596</v>
      </c>
      <c r="M152">
        <v>4</v>
      </c>
      <c r="N152">
        <v>18.54</v>
      </c>
    </row>
    <row r="153" spans="1:14" x14ac:dyDescent="0.25">
      <c r="A153" t="s">
        <v>410</v>
      </c>
      <c r="B153" t="s">
        <v>113</v>
      </c>
      <c r="C153" t="s">
        <v>411</v>
      </c>
      <c r="D153">
        <v>30</v>
      </c>
      <c r="E153" s="22">
        <v>128285</v>
      </c>
      <c r="F153" s="22">
        <v>76753</v>
      </c>
      <c r="G153" s="22">
        <v>154052</v>
      </c>
      <c r="H153" s="22">
        <v>63853</v>
      </c>
      <c r="I153" s="22">
        <v>92201</v>
      </c>
      <c r="J153" s="22">
        <v>110611</v>
      </c>
      <c r="K153" s="22">
        <v>162354</v>
      </c>
      <c r="L153" s="22">
        <v>202141</v>
      </c>
      <c r="M153">
        <v>4.87</v>
      </c>
      <c r="N153">
        <v>18.86</v>
      </c>
    </row>
    <row r="154" spans="1:14" x14ac:dyDescent="0.25">
      <c r="A154" t="s">
        <v>412</v>
      </c>
      <c r="B154" t="s">
        <v>113</v>
      </c>
      <c r="C154" t="s">
        <v>413</v>
      </c>
      <c r="D154">
        <v>160</v>
      </c>
      <c r="E154" s="22">
        <v>123003</v>
      </c>
      <c r="F154" s="22">
        <v>90030</v>
      </c>
      <c r="G154" s="22">
        <v>139489</v>
      </c>
      <c r="H154" s="22">
        <v>88442</v>
      </c>
      <c r="I154" s="22">
        <v>109729</v>
      </c>
      <c r="J154" s="22">
        <v>127239</v>
      </c>
      <c r="K154" s="22">
        <v>130846</v>
      </c>
      <c r="L154" s="22">
        <v>162817</v>
      </c>
      <c r="M154">
        <v>2.0299999999999998</v>
      </c>
      <c r="N154">
        <v>11.39</v>
      </c>
    </row>
    <row r="155" spans="1:14" x14ac:dyDescent="0.25">
      <c r="A155" t="s">
        <v>414</v>
      </c>
      <c r="B155" t="s">
        <v>113</v>
      </c>
      <c r="C155" t="s">
        <v>415</v>
      </c>
      <c r="D155">
        <v>50</v>
      </c>
      <c r="E155" s="22">
        <v>126759</v>
      </c>
      <c r="F155" s="22">
        <v>101122</v>
      </c>
      <c r="G155" s="22">
        <v>139577</v>
      </c>
      <c r="H155" s="22">
        <v>101235</v>
      </c>
      <c r="I155" s="22">
        <v>121009</v>
      </c>
      <c r="J155" s="22">
        <v>128251</v>
      </c>
      <c r="K155" s="22">
        <v>130973</v>
      </c>
      <c r="L155" s="22">
        <v>163897</v>
      </c>
      <c r="M155">
        <v>3.37</v>
      </c>
      <c r="N155">
        <v>20.81</v>
      </c>
    </row>
    <row r="156" spans="1:14" x14ac:dyDescent="0.25">
      <c r="A156" t="s">
        <v>416</v>
      </c>
      <c r="B156" t="s">
        <v>113</v>
      </c>
      <c r="C156" t="s">
        <v>417</v>
      </c>
      <c r="D156">
        <v>70</v>
      </c>
      <c r="E156" s="22">
        <v>96986</v>
      </c>
      <c r="F156" s="22">
        <v>65183</v>
      </c>
      <c r="G156" s="22">
        <v>112888</v>
      </c>
      <c r="H156" s="22">
        <v>61263</v>
      </c>
      <c r="I156" s="22">
        <v>75217</v>
      </c>
      <c r="J156" s="22">
        <v>95755</v>
      </c>
      <c r="K156" s="22">
        <v>109257</v>
      </c>
      <c r="L156" s="22">
        <v>131178</v>
      </c>
      <c r="M156">
        <v>3.88</v>
      </c>
      <c r="N156">
        <v>16.22</v>
      </c>
    </row>
    <row r="157" spans="1:14" x14ac:dyDescent="0.25">
      <c r="A157" t="s">
        <v>418</v>
      </c>
      <c r="B157" t="s">
        <v>113</v>
      </c>
      <c r="C157" t="s">
        <v>419</v>
      </c>
      <c r="D157">
        <v>140</v>
      </c>
      <c r="E157" s="22">
        <v>98245</v>
      </c>
      <c r="F157" s="22">
        <v>67026</v>
      </c>
      <c r="G157" s="22">
        <v>113854</v>
      </c>
      <c r="H157" s="22">
        <v>66853</v>
      </c>
      <c r="I157" s="22">
        <v>77828</v>
      </c>
      <c r="J157" s="22">
        <v>99040</v>
      </c>
      <c r="K157" s="22">
        <v>121929</v>
      </c>
      <c r="L157" s="22">
        <v>132580</v>
      </c>
      <c r="M157">
        <v>2.37</v>
      </c>
      <c r="N157">
        <v>11.95</v>
      </c>
    </row>
    <row r="158" spans="1:14" x14ac:dyDescent="0.25">
      <c r="A158" t="s">
        <v>420</v>
      </c>
      <c r="B158" t="s">
        <v>113</v>
      </c>
      <c r="C158" t="s">
        <v>421</v>
      </c>
      <c r="D158">
        <v>10</v>
      </c>
      <c r="E158" s="22">
        <v>46773</v>
      </c>
      <c r="F158" s="22">
        <v>38730</v>
      </c>
      <c r="G158" s="22">
        <v>50795</v>
      </c>
      <c r="H158" s="22">
        <v>37079</v>
      </c>
      <c r="I158" s="22">
        <v>46132</v>
      </c>
      <c r="J158" s="22">
        <v>46234</v>
      </c>
      <c r="K158" s="22">
        <v>48036</v>
      </c>
      <c r="L158" s="22">
        <v>58430</v>
      </c>
      <c r="M158">
        <v>6.01</v>
      </c>
      <c r="N158">
        <v>34.450000000000003</v>
      </c>
    </row>
    <row r="159" spans="1:14" x14ac:dyDescent="0.25">
      <c r="A159" t="s">
        <v>422</v>
      </c>
      <c r="B159" t="s">
        <v>113</v>
      </c>
      <c r="C159" t="s">
        <v>423</v>
      </c>
      <c r="D159">
        <v>70</v>
      </c>
      <c r="E159" s="22">
        <v>58763</v>
      </c>
      <c r="F159" s="22">
        <v>52340</v>
      </c>
      <c r="G159" s="22">
        <v>61974</v>
      </c>
      <c r="H159" s="22">
        <v>48810</v>
      </c>
      <c r="I159" s="22">
        <v>60040</v>
      </c>
      <c r="J159" s="22">
        <v>60113</v>
      </c>
      <c r="K159" s="22">
        <v>60453</v>
      </c>
      <c r="L159" s="22">
        <v>61827</v>
      </c>
      <c r="M159">
        <v>2.78</v>
      </c>
      <c r="N159">
        <v>24.27</v>
      </c>
    </row>
    <row r="160" spans="1:14" x14ac:dyDescent="0.25">
      <c r="A160" t="s">
        <v>424</v>
      </c>
      <c r="B160" t="s">
        <v>113</v>
      </c>
      <c r="C160" t="s">
        <v>425</v>
      </c>
      <c r="D160">
        <v>110</v>
      </c>
      <c r="E160" s="22">
        <v>80059</v>
      </c>
      <c r="F160" s="22">
        <v>52440</v>
      </c>
      <c r="G160" s="22">
        <v>93869</v>
      </c>
      <c r="H160" s="22">
        <v>47694</v>
      </c>
      <c r="I160" s="22">
        <v>59332</v>
      </c>
      <c r="J160" s="22">
        <v>73891</v>
      </c>
      <c r="K160" s="22">
        <v>94697</v>
      </c>
      <c r="L160" s="22">
        <v>126325</v>
      </c>
      <c r="M160">
        <v>3.8</v>
      </c>
      <c r="N160">
        <v>14.74</v>
      </c>
    </row>
    <row r="161" spans="1:14" x14ac:dyDescent="0.25">
      <c r="A161" t="s">
        <v>426</v>
      </c>
      <c r="B161" t="s">
        <v>113</v>
      </c>
      <c r="C161" t="s">
        <v>427</v>
      </c>
      <c r="D161">
        <v>10</v>
      </c>
      <c r="E161" s="22">
        <v>49222</v>
      </c>
      <c r="F161" s="22">
        <v>33302</v>
      </c>
      <c r="G161" s="22">
        <v>57182</v>
      </c>
      <c r="H161" s="22">
        <v>28598</v>
      </c>
      <c r="I161" s="22">
        <v>36261</v>
      </c>
      <c r="J161" s="22">
        <v>46662</v>
      </c>
      <c r="K161" s="22">
        <v>46689</v>
      </c>
      <c r="L161" s="22">
        <v>93109</v>
      </c>
      <c r="M161">
        <v>13.8</v>
      </c>
      <c r="N161">
        <v>34.33</v>
      </c>
    </row>
    <row r="162" spans="1:14" x14ac:dyDescent="0.25">
      <c r="A162" t="s">
        <v>428</v>
      </c>
      <c r="B162" t="s">
        <v>113</v>
      </c>
      <c r="C162" t="s">
        <v>429</v>
      </c>
      <c r="D162">
        <v>40</v>
      </c>
      <c r="E162" s="22">
        <v>103033</v>
      </c>
      <c r="F162" s="22">
        <v>63462</v>
      </c>
      <c r="G162" s="22">
        <v>122819</v>
      </c>
      <c r="H162" s="22">
        <v>58517</v>
      </c>
      <c r="I162" s="22">
        <v>76394</v>
      </c>
      <c r="J162" s="22">
        <v>99532</v>
      </c>
      <c r="K162" s="22">
        <v>124143</v>
      </c>
      <c r="L162" s="22">
        <v>130554</v>
      </c>
      <c r="M162">
        <v>4.2</v>
      </c>
      <c r="N162">
        <v>18.86</v>
      </c>
    </row>
    <row r="163" spans="1:14" x14ac:dyDescent="0.25">
      <c r="A163" t="s">
        <v>72</v>
      </c>
      <c r="B163" t="s">
        <v>113</v>
      </c>
      <c r="C163" t="s">
        <v>73</v>
      </c>
      <c r="D163">
        <v>1740</v>
      </c>
      <c r="E163" s="22">
        <v>70836</v>
      </c>
      <c r="F163" s="22">
        <v>56613</v>
      </c>
      <c r="G163" s="22">
        <v>77948</v>
      </c>
      <c r="H163" s="22">
        <v>59136</v>
      </c>
      <c r="I163" s="22">
        <v>60431</v>
      </c>
      <c r="J163" s="22">
        <v>76700</v>
      </c>
      <c r="K163" s="22">
        <v>77026</v>
      </c>
      <c r="L163" s="22">
        <v>78339</v>
      </c>
      <c r="M163">
        <v>1.03</v>
      </c>
      <c r="N163">
        <v>6.95</v>
      </c>
    </row>
    <row r="164" spans="1:14" x14ac:dyDescent="0.25">
      <c r="A164" t="s">
        <v>430</v>
      </c>
      <c r="B164" t="s">
        <v>113</v>
      </c>
      <c r="C164" t="s">
        <v>431</v>
      </c>
      <c r="D164">
        <v>10</v>
      </c>
      <c r="E164" s="22">
        <v>141263</v>
      </c>
      <c r="F164" s="22">
        <v>101417</v>
      </c>
      <c r="G164" s="22">
        <v>161187</v>
      </c>
      <c r="H164" s="22">
        <v>107385</v>
      </c>
      <c r="I164" s="22">
        <v>128109</v>
      </c>
      <c r="J164" s="22">
        <v>164856</v>
      </c>
      <c r="K164" s="22">
        <v>164856</v>
      </c>
      <c r="L164" s="22">
        <v>164857</v>
      </c>
      <c r="M164">
        <v>7.04</v>
      </c>
      <c r="N164">
        <v>24.82</v>
      </c>
    </row>
    <row r="165" spans="1:14" x14ac:dyDescent="0.25">
      <c r="A165" t="s">
        <v>432</v>
      </c>
      <c r="B165" t="s">
        <v>113</v>
      </c>
      <c r="C165" t="s">
        <v>433</v>
      </c>
      <c r="D165">
        <v>190</v>
      </c>
      <c r="E165" s="22">
        <v>125427</v>
      </c>
      <c r="F165" s="22">
        <v>97082</v>
      </c>
      <c r="G165" s="22">
        <v>139600</v>
      </c>
      <c r="H165" s="22">
        <v>99200</v>
      </c>
      <c r="I165" s="22">
        <v>101865</v>
      </c>
      <c r="J165" s="22">
        <v>127239</v>
      </c>
      <c r="K165" s="22">
        <v>129271</v>
      </c>
      <c r="L165" s="22">
        <v>163897</v>
      </c>
      <c r="M165">
        <v>2.41</v>
      </c>
      <c r="N165">
        <v>13.74</v>
      </c>
    </row>
    <row r="166" spans="1:14" x14ac:dyDescent="0.25">
      <c r="A166" t="s">
        <v>434</v>
      </c>
      <c r="B166" t="s">
        <v>113</v>
      </c>
      <c r="C166" t="s">
        <v>435</v>
      </c>
      <c r="D166">
        <v>60</v>
      </c>
      <c r="E166" s="22">
        <v>273542</v>
      </c>
      <c r="F166" s="22">
        <v>189778</v>
      </c>
      <c r="G166" s="22" t="s">
        <v>115</v>
      </c>
      <c r="H166" s="22">
        <v>179559</v>
      </c>
      <c r="I166" s="22" t="s">
        <v>115</v>
      </c>
      <c r="J166" s="22" t="s">
        <v>115</v>
      </c>
      <c r="K166" s="22" t="s">
        <v>115</v>
      </c>
      <c r="L166" s="22" t="s">
        <v>115</v>
      </c>
      <c r="M166">
        <v>5.98</v>
      </c>
      <c r="N166">
        <v>17.41</v>
      </c>
    </row>
    <row r="167" spans="1:14" x14ac:dyDescent="0.25">
      <c r="A167" t="s">
        <v>436</v>
      </c>
      <c r="B167" t="s">
        <v>113</v>
      </c>
      <c r="C167" t="s">
        <v>437</v>
      </c>
      <c r="D167">
        <v>40</v>
      </c>
      <c r="E167" s="22">
        <v>200580</v>
      </c>
      <c r="F167" s="22">
        <v>166502</v>
      </c>
      <c r="G167" s="22">
        <v>217619</v>
      </c>
      <c r="H167" s="22">
        <v>169634</v>
      </c>
      <c r="I167" s="22">
        <v>169634</v>
      </c>
      <c r="J167" s="22">
        <v>169635</v>
      </c>
      <c r="K167" s="22" t="s">
        <v>115</v>
      </c>
      <c r="L167" s="22" t="s">
        <v>115</v>
      </c>
      <c r="M167">
        <v>6.99</v>
      </c>
      <c r="N167">
        <v>17.39</v>
      </c>
    </row>
    <row r="168" spans="1:14" x14ac:dyDescent="0.25">
      <c r="A168" t="s">
        <v>438</v>
      </c>
      <c r="B168" t="s">
        <v>113</v>
      </c>
      <c r="C168" t="s">
        <v>439</v>
      </c>
      <c r="D168">
        <v>10</v>
      </c>
      <c r="E168" s="22" t="s">
        <v>115</v>
      </c>
      <c r="F168" s="22" t="s">
        <v>115</v>
      </c>
      <c r="G168" s="22" t="s">
        <v>115</v>
      </c>
      <c r="H168" s="22" t="s">
        <v>115</v>
      </c>
      <c r="I168" s="22" t="s">
        <v>115</v>
      </c>
      <c r="J168" s="22" t="s">
        <v>115</v>
      </c>
      <c r="K168" s="22" t="s">
        <v>115</v>
      </c>
      <c r="L168" s="22" t="s">
        <v>115</v>
      </c>
      <c r="M168" t="s">
        <v>115</v>
      </c>
      <c r="N168">
        <v>39.57</v>
      </c>
    </row>
    <row r="169" spans="1:14" x14ac:dyDescent="0.25">
      <c r="A169" t="s">
        <v>440</v>
      </c>
      <c r="B169" t="s">
        <v>113</v>
      </c>
      <c r="C169" t="s">
        <v>441</v>
      </c>
      <c r="D169">
        <v>40</v>
      </c>
      <c r="E169" s="22" t="s">
        <v>115</v>
      </c>
      <c r="F169" s="22" t="s">
        <v>115</v>
      </c>
      <c r="G169" s="22" t="s">
        <v>115</v>
      </c>
      <c r="H169" s="22" t="s">
        <v>115</v>
      </c>
      <c r="I169" s="22" t="s">
        <v>115</v>
      </c>
      <c r="J169" s="22" t="s">
        <v>115</v>
      </c>
      <c r="K169" s="22" t="s">
        <v>115</v>
      </c>
      <c r="L169" s="22" t="s">
        <v>115</v>
      </c>
      <c r="M169" t="s">
        <v>115</v>
      </c>
      <c r="N169">
        <v>16</v>
      </c>
    </row>
    <row r="170" spans="1:14" x14ac:dyDescent="0.25">
      <c r="A170" t="s">
        <v>442</v>
      </c>
      <c r="B170" t="s">
        <v>113</v>
      </c>
      <c r="C170" t="s">
        <v>443</v>
      </c>
      <c r="D170">
        <v>60</v>
      </c>
      <c r="E170" s="22">
        <v>293445</v>
      </c>
      <c r="F170" s="22">
        <v>134434</v>
      </c>
      <c r="G170" s="22" t="s">
        <v>115</v>
      </c>
      <c r="H170" s="22">
        <v>61186</v>
      </c>
      <c r="I170" s="22">
        <v>191473</v>
      </c>
      <c r="J170" s="22" t="s">
        <v>115</v>
      </c>
      <c r="K170" s="22" t="s">
        <v>115</v>
      </c>
      <c r="L170" s="22" t="s">
        <v>115</v>
      </c>
      <c r="M170">
        <v>6.2</v>
      </c>
      <c r="N170">
        <v>14.73</v>
      </c>
    </row>
    <row r="171" spans="1:14" x14ac:dyDescent="0.25">
      <c r="A171" t="s">
        <v>444</v>
      </c>
      <c r="B171" t="s">
        <v>113</v>
      </c>
      <c r="C171" t="s">
        <v>445</v>
      </c>
      <c r="D171">
        <v>10</v>
      </c>
      <c r="E171" s="22">
        <v>280928</v>
      </c>
      <c r="F171" s="22">
        <v>164053</v>
      </c>
      <c r="G171" s="22" t="s">
        <v>115</v>
      </c>
      <c r="H171" s="22">
        <v>128460</v>
      </c>
      <c r="I171" s="22">
        <v>191473</v>
      </c>
      <c r="J171" s="22" t="s">
        <v>115</v>
      </c>
      <c r="K171" s="22" t="s">
        <v>115</v>
      </c>
      <c r="L171" s="22" t="s">
        <v>115</v>
      </c>
      <c r="M171">
        <v>10.220000000000001</v>
      </c>
      <c r="N171">
        <v>32.65</v>
      </c>
    </row>
    <row r="172" spans="1:14" x14ac:dyDescent="0.25">
      <c r="A172" t="s">
        <v>446</v>
      </c>
      <c r="B172" t="s">
        <v>113</v>
      </c>
      <c r="C172" t="s">
        <v>447</v>
      </c>
      <c r="D172">
        <v>90</v>
      </c>
      <c r="E172" s="22">
        <v>70351</v>
      </c>
      <c r="F172" s="22">
        <v>55037</v>
      </c>
      <c r="G172" s="22">
        <v>78008</v>
      </c>
      <c r="H172" s="22">
        <v>55328</v>
      </c>
      <c r="I172" s="22">
        <v>61357</v>
      </c>
      <c r="J172" s="22">
        <v>76321</v>
      </c>
      <c r="K172" s="22">
        <v>77394</v>
      </c>
      <c r="L172" s="22">
        <v>78423</v>
      </c>
      <c r="M172">
        <v>2.33</v>
      </c>
      <c r="N172">
        <v>14.43</v>
      </c>
    </row>
    <row r="173" spans="1:14" x14ac:dyDescent="0.25">
      <c r="A173" t="s">
        <v>448</v>
      </c>
      <c r="B173" t="s">
        <v>113</v>
      </c>
      <c r="C173" t="s">
        <v>449</v>
      </c>
      <c r="D173">
        <v>20</v>
      </c>
      <c r="E173" s="22">
        <v>72662</v>
      </c>
      <c r="F173" s="22">
        <v>56736</v>
      </c>
      <c r="G173" s="22">
        <v>80626</v>
      </c>
      <c r="H173" s="22">
        <v>57777</v>
      </c>
      <c r="I173" s="22">
        <v>58539</v>
      </c>
      <c r="J173" s="22">
        <v>77026</v>
      </c>
      <c r="K173" s="22">
        <v>79236</v>
      </c>
      <c r="L173" s="22">
        <v>98026</v>
      </c>
      <c r="M173">
        <v>4.09</v>
      </c>
      <c r="N173">
        <v>28.54</v>
      </c>
    </row>
    <row r="174" spans="1:14" x14ac:dyDescent="0.25">
      <c r="A174" t="s">
        <v>450</v>
      </c>
      <c r="B174" t="s">
        <v>113</v>
      </c>
      <c r="C174" t="s">
        <v>451</v>
      </c>
      <c r="D174">
        <v>130</v>
      </c>
      <c r="E174" s="22">
        <v>53035</v>
      </c>
      <c r="F174" s="22">
        <v>43672</v>
      </c>
      <c r="G174" s="22">
        <v>57717</v>
      </c>
      <c r="H174" s="22">
        <v>39332</v>
      </c>
      <c r="I174" s="22">
        <v>47041</v>
      </c>
      <c r="J174" s="22">
        <v>47313</v>
      </c>
      <c r="K174" s="22">
        <v>60040</v>
      </c>
      <c r="L174" s="22">
        <v>61827</v>
      </c>
      <c r="M174">
        <v>2.78</v>
      </c>
      <c r="N174">
        <v>16.66</v>
      </c>
    </row>
    <row r="175" spans="1:14" x14ac:dyDescent="0.25">
      <c r="A175" t="s">
        <v>452</v>
      </c>
      <c r="B175" t="s">
        <v>113</v>
      </c>
      <c r="C175" t="s">
        <v>453</v>
      </c>
      <c r="D175" t="s">
        <v>115</v>
      </c>
      <c r="E175" s="22">
        <v>69688</v>
      </c>
      <c r="F175" s="22">
        <v>60307</v>
      </c>
      <c r="G175" s="22">
        <v>74378</v>
      </c>
      <c r="H175" s="22">
        <v>60551</v>
      </c>
      <c r="I175" s="22">
        <v>60551</v>
      </c>
      <c r="J175" s="22">
        <v>77026</v>
      </c>
      <c r="K175" s="22">
        <v>77026</v>
      </c>
      <c r="L175" s="22">
        <v>77026</v>
      </c>
      <c r="M175">
        <v>5.17</v>
      </c>
      <c r="N175" t="s">
        <v>115</v>
      </c>
    </row>
    <row r="176" spans="1:14" x14ac:dyDescent="0.25">
      <c r="A176" t="s">
        <v>454</v>
      </c>
      <c r="B176" t="s">
        <v>113</v>
      </c>
      <c r="C176" t="s">
        <v>455</v>
      </c>
      <c r="D176">
        <v>150</v>
      </c>
      <c r="E176" s="22">
        <v>30438</v>
      </c>
      <c r="F176" s="22">
        <v>24763</v>
      </c>
      <c r="G176" s="22">
        <v>33275</v>
      </c>
      <c r="H176" s="22">
        <v>22664</v>
      </c>
      <c r="I176" s="22">
        <v>28461</v>
      </c>
      <c r="J176" s="22">
        <v>28912</v>
      </c>
      <c r="K176" s="22">
        <v>36087</v>
      </c>
      <c r="L176" s="22">
        <v>37101</v>
      </c>
      <c r="M176">
        <v>2.74</v>
      </c>
      <c r="N176">
        <v>17.66</v>
      </c>
    </row>
    <row r="177" spans="1:14" x14ac:dyDescent="0.25">
      <c r="A177" t="s">
        <v>456</v>
      </c>
      <c r="B177" t="s">
        <v>113</v>
      </c>
      <c r="C177" t="s">
        <v>457</v>
      </c>
      <c r="D177">
        <v>60</v>
      </c>
      <c r="E177" s="22">
        <v>41804</v>
      </c>
      <c r="F177" s="22">
        <v>35270</v>
      </c>
      <c r="G177" s="22">
        <v>45071</v>
      </c>
      <c r="H177" s="22">
        <v>36445</v>
      </c>
      <c r="I177" s="22">
        <v>36749</v>
      </c>
      <c r="J177" s="22">
        <v>36981</v>
      </c>
      <c r="K177" s="22">
        <v>46641</v>
      </c>
      <c r="L177" s="22">
        <v>47464</v>
      </c>
      <c r="M177">
        <v>4.03</v>
      </c>
      <c r="N177">
        <v>19.96</v>
      </c>
    </row>
    <row r="178" spans="1:14" x14ac:dyDescent="0.25">
      <c r="A178" t="s">
        <v>458</v>
      </c>
      <c r="B178" t="s">
        <v>113</v>
      </c>
      <c r="C178" t="s">
        <v>459</v>
      </c>
      <c r="D178">
        <v>30</v>
      </c>
      <c r="E178" s="22">
        <v>23676</v>
      </c>
      <c r="F178" s="22">
        <v>18036</v>
      </c>
      <c r="G178" s="22">
        <v>26496</v>
      </c>
      <c r="H178" s="22">
        <v>17998</v>
      </c>
      <c r="I178" s="22">
        <v>17998</v>
      </c>
      <c r="J178" s="22">
        <v>23237</v>
      </c>
      <c r="K178" s="22">
        <v>28976</v>
      </c>
      <c r="L178" s="22">
        <v>28985</v>
      </c>
      <c r="M178">
        <v>7.18</v>
      </c>
      <c r="N178">
        <v>29.82</v>
      </c>
    </row>
    <row r="179" spans="1:14" x14ac:dyDescent="0.25">
      <c r="A179" t="s">
        <v>460</v>
      </c>
      <c r="B179" t="s">
        <v>113</v>
      </c>
      <c r="C179" t="s">
        <v>461</v>
      </c>
      <c r="D179">
        <v>290</v>
      </c>
      <c r="E179" s="22">
        <v>35840</v>
      </c>
      <c r="F179" s="22">
        <v>27669</v>
      </c>
      <c r="G179" s="22">
        <v>39926</v>
      </c>
      <c r="H179" s="22">
        <v>27938</v>
      </c>
      <c r="I179" s="22">
        <v>29146</v>
      </c>
      <c r="J179" s="22">
        <v>36360</v>
      </c>
      <c r="K179" s="22">
        <v>38713</v>
      </c>
      <c r="L179" s="22">
        <v>45952</v>
      </c>
      <c r="M179">
        <v>1.55</v>
      </c>
      <c r="N179">
        <v>11.39</v>
      </c>
    </row>
    <row r="180" spans="1:14" x14ac:dyDescent="0.25">
      <c r="A180" t="s">
        <v>462</v>
      </c>
      <c r="B180" t="s">
        <v>113</v>
      </c>
      <c r="C180" t="s">
        <v>463</v>
      </c>
      <c r="D180">
        <v>60</v>
      </c>
      <c r="E180" s="22">
        <v>28349</v>
      </c>
      <c r="F180" s="22">
        <v>22359</v>
      </c>
      <c r="G180" s="22">
        <v>31344</v>
      </c>
      <c r="H180" s="22">
        <v>22574</v>
      </c>
      <c r="I180" s="22">
        <v>22851</v>
      </c>
      <c r="J180" s="22">
        <v>28784</v>
      </c>
      <c r="K180" s="22">
        <v>32338</v>
      </c>
      <c r="L180" s="22">
        <v>36975</v>
      </c>
      <c r="M180">
        <v>4.99</v>
      </c>
      <c r="N180">
        <v>25.95</v>
      </c>
    </row>
    <row r="181" spans="1:14" x14ac:dyDescent="0.25">
      <c r="A181" t="s">
        <v>464</v>
      </c>
      <c r="B181" t="s">
        <v>113</v>
      </c>
      <c r="C181" t="s">
        <v>465</v>
      </c>
      <c r="D181">
        <v>80</v>
      </c>
      <c r="E181" s="22">
        <v>45467</v>
      </c>
      <c r="F181" s="22">
        <v>37824</v>
      </c>
      <c r="G181" s="22">
        <v>49288</v>
      </c>
      <c r="H181" s="22">
        <v>36749</v>
      </c>
      <c r="I181" s="22">
        <v>46594</v>
      </c>
      <c r="J181" s="22">
        <v>46641</v>
      </c>
      <c r="K181" s="22">
        <v>46641</v>
      </c>
      <c r="L181" s="22">
        <v>51361</v>
      </c>
      <c r="M181">
        <v>3.67</v>
      </c>
      <c r="N181">
        <v>22.53</v>
      </c>
    </row>
    <row r="182" spans="1:14" x14ac:dyDescent="0.25">
      <c r="A182" t="s">
        <v>466</v>
      </c>
      <c r="B182" t="s">
        <v>113</v>
      </c>
      <c r="C182" t="s">
        <v>467</v>
      </c>
      <c r="D182">
        <v>110</v>
      </c>
      <c r="E182" s="22">
        <v>28785</v>
      </c>
      <c r="F182" s="22">
        <v>22779</v>
      </c>
      <c r="G182" s="22">
        <v>31787</v>
      </c>
      <c r="H182" s="22">
        <v>22036</v>
      </c>
      <c r="I182" s="22">
        <v>23215</v>
      </c>
      <c r="J182" s="22">
        <v>28142</v>
      </c>
      <c r="K182" s="22">
        <v>29104</v>
      </c>
      <c r="L182" s="22">
        <v>36337</v>
      </c>
      <c r="M182">
        <v>2.2400000000000002</v>
      </c>
      <c r="N182">
        <v>19.21</v>
      </c>
    </row>
    <row r="183" spans="1:14" x14ac:dyDescent="0.25">
      <c r="A183" t="s">
        <v>468</v>
      </c>
      <c r="B183" t="s">
        <v>113</v>
      </c>
      <c r="C183" t="s">
        <v>469</v>
      </c>
      <c r="D183">
        <v>60</v>
      </c>
      <c r="E183" s="22">
        <v>29842</v>
      </c>
      <c r="F183" s="22">
        <v>24345</v>
      </c>
      <c r="G183" s="22">
        <v>32591</v>
      </c>
      <c r="H183" s="22">
        <v>22664</v>
      </c>
      <c r="I183" s="22">
        <v>27523</v>
      </c>
      <c r="J183" s="22">
        <v>28825</v>
      </c>
      <c r="K183" s="22">
        <v>35127</v>
      </c>
      <c r="L183" s="22">
        <v>36975</v>
      </c>
      <c r="M183">
        <v>2.58</v>
      </c>
      <c r="N183">
        <v>22.85</v>
      </c>
    </row>
    <row r="184" spans="1:14" x14ac:dyDescent="0.25">
      <c r="A184" t="s">
        <v>86</v>
      </c>
      <c r="B184" t="s">
        <v>113</v>
      </c>
      <c r="C184" t="s">
        <v>87</v>
      </c>
      <c r="D184">
        <v>1120</v>
      </c>
      <c r="E184" s="22">
        <v>44589</v>
      </c>
      <c r="F184" s="22">
        <v>35815</v>
      </c>
      <c r="G184" s="22">
        <v>48976</v>
      </c>
      <c r="H184" s="22">
        <v>36509</v>
      </c>
      <c r="I184" s="22">
        <v>37672</v>
      </c>
      <c r="J184" s="22">
        <v>46234</v>
      </c>
      <c r="K184" s="22">
        <v>47164</v>
      </c>
      <c r="L184" s="22">
        <v>56159</v>
      </c>
      <c r="M184">
        <v>0.92</v>
      </c>
      <c r="N184">
        <v>8.08</v>
      </c>
    </row>
    <row r="185" spans="1:14" x14ac:dyDescent="0.25">
      <c r="A185" t="s">
        <v>470</v>
      </c>
      <c r="B185" t="s">
        <v>113</v>
      </c>
      <c r="C185" t="s">
        <v>471</v>
      </c>
      <c r="D185">
        <v>170</v>
      </c>
      <c r="E185" s="22">
        <v>41357</v>
      </c>
      <c r="F185" s="22">
        <v>26832</v>
      </c>
      <c r="G185" s="22">
        <v>48620</v>
      </c>
      <c r="H185" s="22">
        <v>25880</v>
      </c>
      <c r="I185" s="22">
        <v>29398</v>
      </c>
      <c r="J185" s="22">
        <v>36932</v>
      </c>
      <c r="K185" s="22">
        <v>47801</v>
      </c>
      <c r="L185" s="22">
        <v>59385</v>
      </c>
      <c r="M185">
        <v>2.48</v>
      </c>
      <c r="N185">
        <v>11.32</v>
      </c>
    </row>
    <row r="186" spans="1:14" x14ac:dyDescent="0.25">
      <c r="A186" t="s">
        <v>472</v>
      </c>
      <c r="B186" t="s">
        <v>113</v>
      </c>
      <c r="C186" t="s">
        <v>473</v>
      </c>
      <c r="D186">
        <v>50</v>
      </c>
      <c r="E186" s="22">
        <v>30700</v>
      </c>
      <c r="F186" s="22">
        <v>25909</v>
      </c>
      <c r="G186" s="22">
        <v>33096</v>
      </c>
      <c r="H186" s="22">
        <v>24580</v>
      </c>
      <c r="I186" s="22">
        <v>28825</v>
      </c>
      <c r="J186" s="22">
        <v>29146</v>
      </c>
      <c r="K186" s="22">
        <v>35649</v>
      </c>
      <c r="L186" s="22">
        <v>36360</v>
      </c>
      <c r="M186">
        <v>2.42</v>
      </c>
      <c r="N186">
        <v>23.47</v>
      </c>
    </row>
    <row r="187" spans="1:14" x14ac:dyDescent="0.25">
      <c r="A187" t="s">
        <v>474</v>
      </c>
      <c r="B187" t="s">
        <v>113</v>
      </c>
      <c r="C187" t="s">
        <v>475</v>
      </c>
      <c r="D187">
        <v>60</v>
      </c>
      <c r="E187" s="22">
        <v>45121</v>
      </c>
      <c r="F187" s="22">
        <v>28496</v>
      </c>
      <c r="G187" s="22">
        <v>53434</v>
      </c>
      <c r="H187" s="22">
        <v>27652</v>
      </c>
      <c r="I187" s="22">
        <v>29481</v>
      </c>
      <c r="J187" s="22">
        <v>40142</v>
      </c>
      <c r="K187" s="22">
        <v>51362</v>
      </c>
      <c r="L187" s="22">
        <v>75409</v>
      </c>
      <c r="M187">
        <v>5.77</v>
      </c>
      <c r="N187">
        <v>20.82</v>
      </c>
    </row>
    <row r="188" spans="1:14" x14ac:dyDescent="0.25">
      <c r="A188" t="s">
        <v>476</v>
      </c>
      <c r="B188" t="s">
        <v>113</v>
      </c>
      <c r="C188" t="s">
        <v>477</v>
      </c>
      <c r="D188" t="s">
        <v>115</v>
      </c>
      <c r="E188" s="22">
        <v>70101</v>
      </c>
      <c r="F188" s="22">
        <v>40555</v>
      </c>
      <c r="G188" s="22">
        <v>84873</v>
      </c>
      <c r="H188" s="22">
        <v>36894</v>
      </c>
      <c r="I188" s="22">
        <v>46662</v>
      </c>
      <c r="J188" s="22">
        <v>76596</v>
      </c>
      <c r="K188" s="22">
        <v>97630</v>
      </c>
      <c r="L188" s="22">
        <v>97630</v>
      </c>
      <c r="M188">
        <v>9.5</v>
      </c>
      <c r="N188" t="s">
        <v>115</v>
      </c>
    </row>
    <row r="189" spans="1:14" x14ac:dyDescent="0.25">
      <c r="A189" t="s">
        <v>478</v>
      </c>
      <c r="B189" t="s">
        <v>113</v>
      </c>
      <c r="C189" t="s">
        <v>479</v>
      </c>
      <c r="D189">
        <v>40</v>
      </c>
      <c r="E189" s="22">
        <v>54379</v>
      </c>
      <c r="F189" s="22">
        <v>46445</v>
      </c>
      <c r="G189" s="22">
        <v>58346</v>
      </c>
      <c r="H189" s="22">
        <v>46811</v>
      </c>
      <c r="I189" s="22">
        <v>47259</v>
      </c>
      <c r="J189" s="22">
        <v>59323</v>
      </c>
      <c r="K189" s="22">
        <v>60453</v>
      </c>
      <c r="L189" s="22">
        <v>60518</v>
      </c>
      <c r="M189">
        <v>3.42</v>
      </c>
      <c r="N189">
        <v>27.56</v>
      </c>
    </row>
    <row r="190" spans="1:14" x14ac:dyDescent="0.25">
      <c r="A190" t="s">
        <v>480</v>
      </c>
      <c r="B190" t="s">
        <v>113</v>
      </c>
      <c r="C190" t="s">
        <v>481</v>
      </c>
      <c r="D190">
        <v>10</v>
      </c>
      <c r="E190" s="22">
        <v>65581</v>
      </c>
      <c r="F190" s="22">
        <v>53028</v>
      </c>
      <c r="G190" s="22">
        <v>71858</v>
      </c>
      <c r="H190" s="22">
        <v>47817</v>
      </c>
      <c r="I190" s="22">
        <v>60040</v>
      </c>
      <c r="J190" s="22">
        <v>74661</v>
      </c>
      <c r="K190" s="22">
        <v>74661</v>
      </c>
      <c r="L190" s="22">
        <v>74661</v>
      </c>
      <c r="M190">
        <v>4.91</v>
      </c>
      <c r="N190">
        <v>32.909999999999997</v>
      </c>
    </row>
    <row r="191" spans="1:14" x14ac:dyDescent="0.25">
      <c r="A191" t="s">
        <v>482</v>
      </c>
      <c r="B191" t="s">
        <v>113</v>
      </c>
      <c r="C191" t="s">
        <v>77</v>
      </c>
      <c r="D191">
        <v>820</v>
      </c>
      <c r="E191" s="22">
        <v>27644</v>
      </c>
      <c r="F191" s="22">
        <v>22656</v>
      </c>
      <c r="G191" s="22">
        <v>30138</v>
      </c>
      <c r="H191" s="22">
        <v>22481</v>
      </c>
      <c r="I191" s="22">
        <v>23681</v>
      </c>
      <c r="J191" s="22">
        <v>27903</v>
      </c>
      <c r="K191" s="22">
        <v>29483</v>
      </c>
      <c r="L191" s="22">
        <v>36210</v>
      </c>
      <c r="M191">
        <v>1.1299999999999999</v>
      </c>
      <c r="N191">
        <v>10.37</v>
      </c>
    </row>
    <row r="192" spans="1:14" x14ac:dyDescent="0.25">
      <c r="A192" t="s">
        <v>483</v>
      </c>
      <c r="B192" t="s">
        <v>113</v>
      </c>
      <c r="C192" t="s">
        <v>484</v>
      </c>
      <c r="D192">
        <v>880</v>
      </c>
      <c r="E192" s="22">
        <v>27573</v>
      </c>
      <c r="F192" s="22">
        <v>24277</v>
      </c>
      <c r="G192" s="22">
        <v>29221</v>
      </c>
      <c r="H192" s="22">
        <v>24287</v>
      </c>
      <c r="I192" s="22">
        <v>24287</v>
      </c>
      <c r="J192" s="22">
        <v>30000</v>
      </c>
      <c r="K192" s="22">
        <v>30000</v>
      </c>
      <c r="L192" s="22">
        <v>30000</v>
      </c>
      <c r="M192">
        <v>4.5599999999999996</v>
      </c>
      <c r="N192">
        <v>37.520000000000003</v>
      </c>
    </row>
    <row r="193" spans="1:14" x14ac:dyDescent="0.25">
      <c r="A193" t="s">
        <v>485</v>
      </c>
      <c r="B193" t="s">
        <v>113</v>
      </c>
      <c r="C193" t="s">
        <v>486</v>
      </c>
      <c r="D193">
        <v>30</v>
      </c>
      <c r="E193" s="22">
        <v>66151</v>
      </c>
      <c r="F193" s="22">
        <v>51744</v>
      </c>
      <c r="G193" s="22">
        <v>73355</v>
      </c>
      <c r="H193" s="22">
        <v>49341</v>
      </c>
      <c r="I193" s="22">
        <v>61088</v>
      </c>
      <c r="J193" s="22">
        <v>65715</v>
      </c>
      <c r="K193" s="22">
        <v>76006</v>
      </c>
      <c r="L193" s="22">
        <v>80425</v>
      </c>
      <c r="M193">
        <v>3.89</v>
      </c>
      <c r="N193">
        <v>24.15</v>
      </c>
    </row>
    <row r="194" spans="1:14" x14ac:dyDescent="0.25">
      <c r="A194" t="s">
        <v>487</v>
      </c>
      <c r="B194" t="s">
        <v>113</v>
      </c>
      <c r="C194" t="s">
        <v>488</v>
      </c>
      <c r="D194">
        <v>80</v>
      </c>
      <c r="E194" s="22">
        <v>67499</v>
      </c>
      <c r="F194" s="22">
        <v>49260</v>
      </c>
      <c r="G194" s="22">
        <v>76618</v>
      </c>
      <c r="H194" s="22">
        <v>49128</v>
      </c>
      <c r="I194" s="22">
        <v>57306</v>
      </c>
      <c r="J194" s="22">
        <v>63250</v>
      </c>
      <c r="K194" s="22">
        <v>77866</v>
      </c>
      <c r="L194" s="22">
        <v>90030</v>
      </c>
      <c r="M194">
        <v>3.08</v>
      </c>
      <c r="N194">
        <v>15.07</v>
      </c>
    </row>
    <row r="195" spans="1:14" x14ac:dyDescent="0.25">
      <c r="A195" t="s">
        <v>489</v>
      </c>
      <c r="B195" t="s">
        <v>113</v>
      </c>
      <c r="C195" t="s">
        <v>490</v>
      </c>
      <c r="D195">
        <v>70</v>
      </c>
      <c r="E195" s="22">
        <v>22939</v>
      </c>
      <c r="F195" s="22">
        <v>17268</v>
      </c>
      <c r="G195" s="22">
        <v>25774</v>
      </c>
      <c r="H195" s="22">
        <v>17245</v>
      </c>
      <c r="I195" s="22">
        <v>17245</v>
      </c>
      <c r="J195" s="22">
        <v>22548</v>
      </c>
      <c r="K195" s="22">
        <v>27968</v>
      </c>
      <c r="L195" s="22">
        <v>28668</v>
      </c>
      <c r="M195">
        <v>6.37</v>
      </c>
      <c r="N195">
        <v>27.83</v>
      </c>
    </row>
    <row r="196" spans="1:14" x14ac:dyDescent="0.25">
      <c r="A196" t="s">
        <v>491</v>
      </c>
      <c r="B196" t="s">
        <v>113</v>
      </c>
      <c r="C196" t="s">
        <v>492</v>
      </c>
      <c r="D196">
        <v>30</v>
      </c>
      <c r="E196" s="22">
        <v>40117</v>
      </c>
      <c r="F196" s="22">
        <v>27110</v>
      </c>
      <c r="G196" s="22">
        <v>46621</v>
      </c>
      <c r="H196" s="22">
        <v>23462</v>
      </c>
      <c r="I196" s="22">
        <v>29543</v>
      </c>
      <c r="J196" s="22">
        <v>37611</v>
      </c>
      <c r="K196" s="22">
        <v>48493</v>
      </c>
      <c r="L196" s="22">
        <v>60393</v>
      </c>
      <c r="M196">
        <v>4.4400000000000004</v>
      </c>
      <c r="N196">
        <v>20.36</v>
      </c>
    </row>
    <row r="197" spans="1:14" x14ac:dyDescent="0.25">
      <c r="A197" t="s">
        <v>493</v>
      </c>
      <c r="B197" t="s">
        <v>113</v>
      </c>
      <c r="C197" t="s">
        <v>494</v>
      </c>
      <c r="D197">
        <v>160</v>
      </c>
      <c r="E197" s="22">
        <v>36194</v>
      </c>
      <c r="F197" s="22">
        <v>27921</v>
      </c>
      <c r="G197" s="22">
        <v>40331</v>
      </c>
      <c r="H197" s="22">
        <v>28432</v>
      </c>
      <c r="I197" s="22">
        <v>29053</v>
      </c>
      <c r="J197" s="22">
        <v>36770</v>
      </c>
      <c r="K197" s="22">
        <v>38792</v>
      </c>
      <c r="L197" s="22">
        <v>46641</v>
      </c>
      <c r="M197">
        <v>3.03</v>
      </c>
      <c r="N197">
        <v>13.01</v>
      </c>
    </row>
    <row r="198" spans="1:14" x14ac:dyDescent="0.25">
      <c r="A198" t="s">
        <v>495</v>
      </c>
      <c r="B198" t="s">
        <v>113</v>
      </c>
      <c r="C198" t="s">
        <v>496</v>
      </c>
      <c r="D198">
        <v>440</v>
      </c>
      <c r="E198" s="22">
        <v>30968</v>
      </c>
      <c r="F198" s="22">
        <v>25050</v>
      </c>
      <c r="G198" s="22">
        <v>33927</v>
      </c>
      <c r="H198" s="22">
        <v>23423</v>
      </c>
      <c r="I198" s="22">
        <v>27998</v>
      </c>
      <c r="J198" s="22">
        <v>29964</v>
      </c>
      <c r="K198" s="22">
        <v>36360</v>
      </c>
      <c r="L198" s="22">
        <v>37604</v>
      </c>
      <c r="M198">
        <v>1.22</v>
      </c>
      <c r="N198">
        <v>8.42</v>
      </c>
    </row>
    <row r="199" spans="1:14" x14ac:dyDescent="0.25">
      <c r="A199" t="s">
        <v>497</v>
      </c>
      <c r="B199" t="s">
        <v>113</v>
      </c>
      <c r="C199" t="s">
        <v>498</v>
      </c>
      <c r="D199">
        <v>20</v>
      </c>
      <c r="E199" s="22">
        <v>32105</v>
      </c>
      <c r="F199" s="22">
        <v>27815</v>
      </c>
      <c r="G199" s="22">
        <v>34250</v>
      </c>
      <c r="H199" s="22">
        <v>28789</v>
      </c>
      <c r="I199" s="22">
        <v>28825</v>
      </c>
      <c r="J199" s="22">
        <v>28825</v>
      </c>
      <c r="K199" s="22">
        <v>36360</v>
      </c>
      <c r="L199" s="22">
        <v>36449</v>
      </c>
      <c r="M199">
        <v>6.29</v>
      </c>
      <c r="N199">
        <v>37.369999999999997</v>
      </c>
    </row>
    <row r="200" spans="1:14" x14ac:dyDescent="0.25">
      <c r="A200" t="s">
        <v>499</v>
      </c>
      <c r="B200" t="s">
        <v>113</v>
      </c>
      <c r="C200" t="s">
        <v>500</v>
      </c>
      <c r="D200">
        <v>20</v>
      </c>
      <c r="E200" s="22">
        <v>34289</v>
      </c>
      <c r="F200" s="22">
        <v>25528</v>
      </c>
      <c r="G200" s="22">
        <v>38670</v>
      </c>
      <c r="H200" s="22">
        <v>22664</v>
      </c>
      <c r="I200" s="22">
        <v>27958</v>
      </c>
      <c r="J200" s="22">
        <v>28825</v>
      </c>
      <c r="K200" s="22">
        <v>46991</v>
      </c>
      <c r="L200" s="22">
        <v>48186</v>
      </c>
      <c r="M200">
        <v>6.5</v>
      </c>
      <c r="N200">
        <v>25.63</v>
      </c>
    </row>
    <row r="201" spans="1:14" x14ac:dyDescent="0.25">
      <c r="A201" t="s">
        <v>501</v>
      </c>
      <c r="B201" t="s">
        <v>113</v>
      </c>
      <c r="C201" t="s">
        <v>502</v>
      </c>
      <c r="D201">
        <v>30</v>
      </c>
      <c r="E201" s="22">
        <v>23198</v>
      </c>
      <c r="F201" s="22">
        <v>18071</v>
      </c>
      <c r="G201" s="22">
        <v>25762</v>
      </c>
      <c r="H201" s="22">
        <v>17837</v>
      </c>
      <c r="I201" s="22">
        <v>18480</v>
      </c>
      <c r="J201" s="22">
        <v>22639</v>
      </c>
      <c r="K201" s="22">
        <v>23783</v>
      </c>
      <c r="L201" s="22">
        <v>29571</v>
      </c>
      <c r="M201">
        <v>4.5599999999999996</v>
      </c>
      <c r="N201">
        <v>21.76</v>
      </c>
    </row>
    <row r="202" spans="1:14" x14ac:dyDescent="0.25">
      <c r="A202" t="s">
        <v>503</v>
      </c>
      <c r="B202" t="s">
        <v>113</v>
      </c>
      <c r="C202" t="s">
        <v>504</v>
      </c>
      <c r="D202">
        <v>50</v>
      </c>
      <c r="E202" s="22">
        <v>25530</v>
      </c>
      <c r="F202" s="22">
        <v>19038</v>
      </c>
      <c r="G202" s="22">
        <v>28776</v>
      </c>
      <c r="H202" s="22">
        <v>17288</v>
      </c>
      <c r="I202" s="22">
        <v>21119</v>
      </c>
      <c r="J202" s="22">
        <v>23263</v>
      </c>
      <c r="K202" s="22">
        <v>29617</v>
      </c>
      <c r="L202" s="22">
        <v>36796</v>
      </c>
      <c r="M202">
        <v>3.45</v>
      </c>
      <c r="N202">
        <v>19.57</v>
      </c>
    </row>
    <row r="203" spans="1:14" x14ac:dyDescent="0.25">
      <c r="A203" t="s">
        <v>505</v>
      </c>
      <c r="B203" t="s">
        <v>113</v>
      </c>
      <c r="C203" t="s">
        <v>506</v>
      </c>
      <c r="D203">
        <v>90</v>
      </c>
      <c r="E203" s="22">
        <v>31372</v>
      </c>
      <c r="F203" s="22">
        <v>27638</v>
      </c>
      <c r="G203" s="22">
        <v>33239</v>
      </c>
      <c r="H203" s="22">
        <v>28338</v>
      </c>
      <c r="I203" s="22">
        <v>28825</v>
      </c>
      <c r="J203" s="22">
        <v>29167</v>
      </c>
      <c r="K203" s="22">
        <v>36332</v>
      </c>
      <c r="L203" s="22">
        <v>37482</v>
      </c>
      <c r="M203">
        <v>2.15</v>
      </c>
      <c r="N203">
        <v>18.25</v>
      </c>
    </row>
    <row r="204" spans="1:14" x14ac:dyDescent="0.25">
      <c r="A204" t="s">
        <v>507</v>
      </c>
      <c r="B204" t="s">
        <v>113</v>
      </c>
      <c r="C204" t="s">
        <v>508</v>
      </c>
      <c r="D204">
        <v>180</v>
      </c>
      <c r="E204" s="22">
        <v>35390</v>
      </c>
      <c r="F204" s="22">
        <v>24612</v>
      </c>
      <c r="G204" s="22">
        <v>40779</v>
      </c>
      <c r="H204" s="22">
        <v>24361</v>
      </c>
      <c r="I204" s="22">
        <v>24361</v>
      </c>
      <c r="J204" s="22">
        <v>30235</v>
      </c>
      <c r="K204" s="22">
        <v>47003</v>
      </c>
      <c r="L204" s="22">
        <v>50422</v>
      </c>
      <c r="M204">
        <v>3.67</v>
      </c>
      <c r="N204">
        <v>14.45</v>
      </c>
    </row>
    <row r="205" spans="1:14" x14ac:dyDescent="0.25">
      <c r="A205" t="s">
        <v>509</v>
      </c>
      <c r="B205" t="s">
        <v>113</v>
      </c>
      <c r="C205" t="s">
        <v>510</v>
      </c>
      <c r="D205">
        <v>100</v>
      </c>
      <c r="E205" s="22">
        <v>51467</v>
      </c>
      <c r="F205" s="22">
        <v>45364</v>
      </c>
      <c r="G205" s="22">
        <v>54519</v>
      </c>
      <c r="H205" s="22">
        <v>46862</v>
      </c>
      <c r="I205" s="22">
        <v>46862</v>
      </c>
      <c r="J205" s="22">
        <v>46862</v>
      </c>
      <c r="K205" s="22">
        <v>51669</v>
      </c>
      <c r="L205" s="22">
        <v>66735</v>
      </c>
      <c r="M205">
        <v>2.17</v>
      </c>
      <c r="N205">
        <v>36.15</v>
      </c>
    </row>
    <row r="206" spans="1:14" x14ac:dyDescent="0.25">
      <c r="A206" t="s">
        <v>511</v>
      </c>
      <c r="B206" t="s">
        <v>113</v>
      </c>
      <c r="C206" t="s">
        <v>512</v>
      </c>
      <c r="D206">
        <v>60</v>
      </c>
      <c r="E206" s="22">
        <v>68050</v>
      </c>
      <c r="F206" s="22">
        <v>49132</v>
      </c>
      <c r="G206" s="22">
        <v>77509</v>
      </c>
      <c r="H206" s="22">
        <v>47490</v>
      </c>
      <c r="I206" s="22">
        <v>51365</v>
      </c>
      <c r="J206" s="22">
        <v>62068</v>
      </c>
      <c r="K206" s="22">
        <v>79057</v>
      </c>
      <c r="L206" s="22">
        <v>92849</v>
      </c>
      <c r="M206">
        <v>3.86</v>
      </c>
      <c r="N206">
        <v>17.95</v>
      </c>
    </row>
    <row r="207" spans="1:14" x14ac:dyDescent="0.25">
      <c r="A207" t="s">
        <v>513</v>
      </c>
      <c r="B207" t="s">
        <v>113</v>
      </c>
      <c r="C207" t="s">
        <v>514</v>
      </c>
      <c r="D207">
        <v>40</v>
      </c>
      <c r="E207" s="22">
        <v>70321</v>
      </c>
      <c r="F207" s="22">
        <v>47535</v>
      </c>
      <c r="G207" s="22">
        <v>81714</v>
      </c>
      <c r="H207" s="22">
        <v>42529</v>
      </c>
      <c r="I207" s="22">
        <v>55724</v>
      </c>
      <c r="J207" s="22">
        <v>67662</v>
      </c>
      <c r="K207" s="22">
        <v>82804</v>
      </c>
      <c r="L207" s="22">
        <v>97366</v>
      </c>
      <c r="M207">
        <v>4.95</v>
      </c>
      <c r="N207">
        <v>26.52</v>
      </c>
    </row>
    <row r="208" spans="1:14" x14ac:dyDescent="0.25">
      <c r="A208" t="s">
        <v>515</v>
      </c>
      <c r="B208" t="s">
        <v>113</v>
      </c>
      <c r="C208" t="s">
        <v>516</v>
      </c>
      <c r="D208">
        <v>10</v>
      </c>
      <c r="E208" s="22">
        <v>59351</v>
      </c>
      <c r="F208" s="22">
        <v>35477</v>
      </c>
      <c r="G208" s="22">
        <v>71289</v>
      </c>
      <c r="H208" s="22">
        <v>31723</v>
      </c>
      <c r="I208" s="22">
        <v>40131</v>
      </c>
      <c r="J208" s="22">
        <v>56570</v>
      </c>
      <c r="K208" s="22">
        <v>72030</v>
      </c>
      <c r="L208" s="22">
        <v>88969</v>
      </c>
      <c r="M208">
        <v>12.04</v>
      </c>
      <c r="N208">
        <v>29.66</v>
      </c>
    </row>
    <row r="209" spans="1:14" x14ac:dyDescent="0.25">
      <c r="A209" t="s">
        <v>517</v>
      </c>
      <c r="B209" t="s">
        <v>113</v>
      </c>
      <c r="C209" t="s">
        <v>518</v>
      </c>
      <c r="D209">
        <v>250</v>
      </c>
      <c r="E209" s="22">
        <v>45869</v>
      </c>
      <c r="F209" s="22">
        <v>33542</v>
      </c>
      <c r="G209" s="22">
        <v>52033</v>
      </c>
      <c r="H209" s="22">
        <v>31255</v>
      </c>
      <c r="I209" s="22">
        <v>39806</v>
      </c>
      <c r="J209" s="22">
        <v>48464</v>
      </c>
      <c r="K209" s="22">
        <v>50275</v>
      </c>
      <c r="L209" s="22">
        <v>63286</v>
      </c>
      <c r="M209">
        <v>2.87</v>
      </c>
      <c r="N209">
        <v>23.62</v>
      </c>
    </row>
    <row r="210" spans="1:14" x14ac:dyDescent="0.25">
      <c r="A210" t="s">
        <v>519</v>
      </c>
      <c r="B210" t="s">
        <v>113</v>
      </c>
      <c r="C210" t="s">
        <v>520</v>
      </c>
      <c r="D210">
        <v>10</v>
      </c>
      <c r="E210" s="22">
        <v>48540</v>
      </c>
      <c r="F210" s="22">
        <v>38264</v>
      </c>
      <c r="G210" s="22">
        <v>53678</v>
      </c>
      <c r="H210" s="22">
        <v>29032</v>
      </c>
      <c r="I210" s="22">
        <v>47016</v>
      </c>
      <c r="J210" s="22">
        <v>47016</v>
      </c>
      <c r="K210" s="22">
        <v>50275</v>
      </c>
      <c r="L210" s="22">
        <v>59894</v>
      </c>
      <c r="M210">
        <v>12.29</v>
      </c>
      <c r="N210">
        <v>40.380000000000003</v>
      </c>
    </row>
    <row r="211" spans="1:14" x14ac:dyDescent="0.25">
      <c r="A211" t="s">
        <v>521</v>
      </c>
      <c r="B211" t="s">
        <v>113</v>
      </c>
      <c r="C211" t="s">
        <v>522</v>
      </c>
      <c r="D211">
        <v>730</v>
      </c>
      <c r="E211" s="22">
        <v>40014</v>
      </c>
      <c r="F211" s="22">
        <v>35793</v>
      </c>
      <c r="G211" s="22">
        <v>42124</v>
      </c>
      <c r="H211" s="22">
        <v>36227</v>
      </c>
      <c r="I211" s="22">
        <v>37432</v>
      </c>
      <c r="J211" s="22">
        <v>39401</v>
      </c>
      <c r="K211" s="22">
        <v>41758</v>
      </c>
      <c r="L211" s="22">
        <v>44633</v>
      </c>
      <c r="M211">
        <v>0.51</v>
      </c>
      <c r="N211">
        <v>30.51</v>
      </c>
    </row>
    <row r="212" spans="1:14" x14ac:dyDescent="0.25">
      <c r="A212" t="s">
        <v>523</v>
      </c>
      <c r="B212" t="s">
        <v>113</v>
      </c>
      <c r="C212" t="s">
        <v>524</v>
      </c>
      <c r="D212">
        <v>40</v>
      </c>
      <c r="E212" s="22">
        <v>55079</v>
      </c>
      <c r="F212" s="22">
        <v>38179</v>
      </c>
      <c r="G212" s="22">
        <v>63529</v>
      </c>
      <c r="H212" s="22">
        <v>37416</v>
      </c>
      <c r="I212" s="22">
        <v>39990</v>
      </c>
      <c r="J212" s="22">
        <v>47526</v>
      </c>
      <c r="K212" s="22">
        <v>58047</v>
      </c>
      <c r="L212" s="22">
        <v>95181</v>
      </c>
      <c r="M212">
        <v>5.73</v>
      </c>
      <c r="N212">
        <v>25.05</v>
      </c>
    </row>
    <row r="213" spans="1:14" x14ac:dyDescent="0.25">
      <c r="A213" t="s">
        <v>525</v>
      </c>
      <c r="B213" t="s">
        <v>113</v>
      </c>
      <c r="C213" t="s">
        <v>526</v>
      </c>
      <c r="D213">
        <v>10</v>
      </c>
      <c r="E213" s="22">
        <v>67057</v>
      </c>
      <c r="F213" s="22">
        <v>56824</v>
      </c>
      <c r="G213" s="22">
        <v>72174</v>
      </c>
      <c r="H213" s="22">
        <v>53231</v>
      </c>
      <c r="I213" s="22">
        <v>64908</v>
      </c>
      <c r="J213" s="22">
        <v>69530</v>
      </c>
      <c r="K213" s="22">
        <v>69530</v>
      </c>
      <c r="L213" s="22">
        <v>79312</v>
      </c>
      <c r="M213">
        <v>3.76</v>
      </c>
      <c r="N213">
        <v>40.380000000000003</v>
      </c>
    </row>
    <row r="214" spans="1:14" x14ac:dyDescent="0.25">
      <c r="A214" t="s">
        <v>527</v>
      </c>
      <c r="B214" t="s">
        <v>113</v>
      </c>
      <c r="C214" t="s">
        <v>528</v>
      </c>
      <c r="D214">
        <v>550</v>
      </c>
      <c r="E214" s="22">
        <v>55798</v>
      </c>
      <c r="F214" s="22">
        <v>37713</v>
      </c>
      <c r="G214" s="22">
        <v>64841</v>
      </c>
      <c r="H214" s="22">
        <v>37227</v>
      </c>
      <c r="I214" s="22">
        <v>40434</v>
      </c>
      <c r="J214" s="22">
        <v>51579</v>
      </c>
      <c r="K214" s="22">
        <v>63970</v>
      </c>
      <c r="L214" s="22">
        <v>80142</v>
      </c>
      <c r="M214">
        <v>2.06</v>
      </c>
      <c r="N214">
        <v>13.49</v>
      </c>
    </row>
    <row r="215" spans="1:14" x14ac:dyDescent="0.25">
      <c r="A215" t="s">
        <v>529</v>
      </c>
      <c r="B215" t="s">
        <v>113</v>
      </c>
      <c r="C215" t="s">
        <v>530</v>
      </c>
      <c r="D215">
        <v>20</v>
      </c>
      <c r="E215" s="22">
        <v>34528</v>
      </c>
      <c r="F215" s="22">
        <v>30159</v>
      </c>
      <c r="G215" s="22">
        <v>36713</v>
      </c>
      <c r="H215" s="22">
        <v>28807</v>
      </c>
      <c r="I215" s="22">
        <v>31496</v>
      </c>
      <c r="J215" s="22">
        <v>31496</v>
      </c>
      <c r="K215" s="22">
        <v>39159</v>
      </c>
      <c r="L215" s="22">
        <v>39499</v>
      </c>
      <c r="M215">
        <v>3.73</v>
      </c>
      <c r="N215">
        <v>26.57</v>
      </c>
    </row>
    <row r="216" spans="1:14" x14ac:dyDescent="0.25">
      <c r="A216" t="s">
        <v>531</v>
      </c>
      <c r="B216" t="s">
        <v>113</v>
      </c>
      <c r="C216" t="s">
        <v>532</v>
      </c>
      <c r="D216">
        <v>10</v>
      </c>
      <c r="E216" s="22">
        <v>50577</v>
      </c>
      <c r="F216" s="22">
        <v>31733</v>
      </c>
      <c r="G216" s="22">
        <v>59999</v>
      </c>
      <c r="H216" s="22">
        <v>22599</v>
      </c>
      <c r="I216" s="22">
        <v>44823</v>
      </c>
      <c r="J216" s="22">
        <v>48292</v>
      </c>
      <c r="K216" s="22">
        <v>61190</v>
      </c>
      <c r="L216" s="22">
        <v>71959</v>
      </c>
      <c r="M216">
        <v>10.02</v>
      </c>
      <c r="N216">
        <v>34.82</v>
      </c>
    </row>
    <row r="217" spans="1:14" x14ac:dyDescent="0.25">
      <c r="A217" t="s">
        <v>533</v>
      </c>
      <c r="B217" t="s">
        <v>113</v>
      </c>
      <c r="C217" t="s">
        <v>534</v>
      </c>
      <c r="D217">
        <v>330</v>
      </c>
      <c r="E217" s="22">
        <v>31544</v>
      </c>
      <c r="F217" s="22">
        <v>20909</v>
      </c>
      <c r="G217" s="22">
        <v>36861</v>
      </c>
      <c r="H217" s="22">
        <v>19532</v>
      </c>
      <c r="I217" s="22">
        <v>23899</v>
      </c>
      <c r="J217" s="22">
        <v>29468</v>
      </c>
      <c r="K217" s="22">
        <v>36360</v>
      </c>
      <c r="L217" s="22">
        <v>49931</v>
      </c>
      <c r="M217">
        <v>3.62</v>
      </c>
      <c r="N217">
        <v>11.4</v>
      </c>
    </row>
    <row r="218" spans="1:14" x14ac:dyDescent="0.25">
      <c r="A218" t="s">
        <v>535</v>
      </c>
      <c r="B218" t="s">
        <v>113</v>
      </c>
      <c r="C218" t="s">
        <v>536</v>
      </c>
      <c r="D218">
        <v>30</v>
      </c>
      <c r="E218" s="22">
        <v>21704</v>
      </c>
      <c r="F218" s="22">
        <v>19400</v>
      </c>
      <c r="G218" s="22">
        <v>22856</v>
      </c>
      <c r="H218" s="22">
        <v>19378</v>
      </c>
      <c r="I218" s="22">
        <v>19566</v>
      </c>
      <c r="J218" s="22">
        <v>19566</v>
      </c>
      <c r="K218" s="22">
        <v>19566</v>
      </c>
      <c r="L218" s="22">
        <v>27825</v>
      </c>
      <c r="M218">
        <v>10.86</v>
      </c>
      <c r="N218">
        <v>31.84</v>
      </c>
    </row>
    <row r="219" spans="1:14" x14ac:dyDescent="0.25">
      <c r="A219" t="s">
        <v>537</v>
      </c>
      <c r="B219" t="s">
        <v>113</v>
      </c>
      <c r="C219" t="s">
        <v>538</v>
      </c>
      <c r="D219">
        <v>50</v>
      </c>
      <c r="E219" s="22">
        <v>20967</v>
      </c>
      <c r="F219" s="22">
        <v>17948</v>
      </c>
      <c r="G219" s="22">
        <v>22477</v>
      </c>
      <c r="H219" s="22">
        <v>17897</v>
      </c>
      <c r="I219" s="22">
        <v>18302</v>
      </c>
      <c r="J219" s="22">
        <v>19458</v>
      </c>
      <c r="K219" s="22">
        <v>21986</v>
      </c>
      <c r="L219" s="22">
        <v>23501</v>
      </c>
      <c r="M219">
        <v>8.5500000000000007</v>
      </c>
      <c r="N219">
        <v>24.9</v>
      </c>
    </row>
    <row r="220" spans="1:14" x14ac:dyDescent="0.25">
      <c r="A220" t="s">
        <v>539</v>
      </c>
      <c r="B220" t="s">
        <v>113</v>
      </c>
      <c r="C220" t="s">
        <v>540</v>
      </c>
      <c r="D220">
        <v>10</v>
      </c>
      <c r="E220" s="22">
        <v>43285</v>
      </c>
      <c r="F220" s="22">
        <v>38091</v>
      </c>
      <c r="G220" s="22">
        <v>45882</v>
      </c>
      <c r="H220" s="22">
        <v>36993</v>
      </c>
      <c r="I220" s="22">
        <v>39541</v>
      </c>
      <c r="J220" s="22">
        <v>42713</v>
      </c>
      <c r="K220" s="22">
        <v>47258</v>
      </c>
      <c r="L220" s="22">
        <v>50388</v>
      </c>
      <c r="M220" t="s">
        <v>115</v>
      </c>
      <c r="N220" t="s">
        <v>115</v>
      </c>
    </row>
    <row r="221" spans="1:14" x14ac:dyDescent="0.25">
      <c r="A221" t="s">
        <v>541</v>
      </c>
      <c r="B221" t="s">
        <v>113</v>
      </c>
      <c r="C221" t="s">
        <v>542</v>
      </c>
      <c r="D221">
        <v>20</v>
      </c>
      <c r="E221" s="22">
        <v>22578</v>
      </c>
      <c r="F221" s="22">
        <v>18127</v>
      </c>
      <c r="G221" s="22">
        <v>24804</v>
      </c>
      <c r="H221" s="22">
        <v>17416</v>
      </c>
      <c r="I221" s="22">
        <v>18798</v>
      </c>
      <c r="J221" s="22">
        <v>18798</v>
      </c>
      <c r="K221" s="22">
        <v>24525</v>
      </c>
      <c r="L221" s="22">
        <v>31242</v>
      </c>
      <c r="M221">
        <v>9.31</v>
      </c>
      <c r="N221">
        <v>36.82</v>
      </c>
    </row>
    <row r="222" spans="1:14" x14ac:dyDescent="0.25">
      <c r="A222" t="s">
        <v>543</v>
      </c>
      <c r="B222" t="s">
        <v>113</v>
      </c>
      <c r="C222" t="s">
        <v>544</v>
      </c>
      <c r="D222">
        <v>10</v>
      </c>
      <c r="E222" s="22">
        <v>43133</v>
      </c>
      <c r="F222" s="22">
        <v>36010</v>
      </c>
      <c r="G222" s="22">
        <v>46695</v>
      </c>
      <c r="H222" s="22">
        <v>36898</v>
      </c>
      <c r="I222" s="22">
        <v>37997</v>
      </c>
      <c r="J222" s="22">
        <v>39615</v>
      </c>
      <c r="K222" s="22">
        <v>47595</v>
      </c>
      <c r="L222" s="22">
        <v>60110</v>
      </c>
      <c r="M222">
        <v>6.56</v>
      </c>
      <c r="N222">
        <v>29.65</v>
      </c>
    </row>
    <row r="223" spans="1:14" x14ac:dyDescent="0.25">
      <c r="A223" t="s">
        <v>545</v>
      </c>
      <c r="B223" t="s">
        <v>113</v>
      </c>
      <c r="C223" t="s">
        <v>546</v>
      </c>
      <c r="D223">
        <v>70</v>
      </c>
      <c r="E223" s="22">
        <v>33954</v>
      </c>
      <c r="F223" s="22">
        <v>20130</v>
      </c>
      <c r="G223" s="22">
        <v>40867</v>
      </c>
      <c r="H223" s="22">
        <v>17247</v>
      </c>
      <c r="I223" s="22">
        <v>22259</v>
      </c>
      <c r="J223" s="22">
        <v>28146</v>
      </c>
      <c r="K223" s="22">
        <v>37104</v>
      </c>
      <c r="L223" s="22">
        <v>58085</v>
      </c>
      <c r="M223">
        <v>6.01</v>
      </c>
      <c r="N223">
        <v>12.6</v>
      </c>
    </row>
    <row r="224" spans="1:14" x14ac:dyDescent="0.25">
      <c r="A224" t="s">
        <v>547</v>
      </c>
      <c r="B224" t="s">
        <v>113</v>
      </c>
      <c r="C224" t="s">
        <v>548</v>
      </c>
      <c r="D224">
        <v>830</v>
      </c>
      <c r="E224" s="22">
        <v>31528</v>
      </c>
      <c r="F224" s="22">
        <v>21582</v>
      </c>
      <c r="G224" s="22">
        <v>36501</v>
      </c>
      <c r="H224" s="22">
        <v>20784</v>
      </c>
      <c r="I224" s="22">
        <v>22992</v>
      </c>
      <c r="J224" s="22">
        <v>28529</v>
      </c>
      <c r="K224" s="22">
        <v>37556</v>
      </c>
      <c r="L224" s="22">
        <v>47411</v>
      </c>
      <c r="M224">
        <v>1.1599999999999999</v>
      </c>
      <c r="N224">
        <v>5.14</v>
      </c>
    </row>
    <row r="225" spans="1:14" x14ac:dyDescent="0.25">
      <c r="A225" t="s">
        <v>549</v>
      </c>
      <c r="B225" t="s">
        <v>113</v>
      </c>
      <c r="C225" t="s">
        <v>550</v>
      </c>
      <c r="D225">
        <v>290</v>
      </c>
      <c r="E225" s="22">
        <v>22495</v>
      </c>
      <c r="F225" s="22">
        <v>18084</v>
      </c>
      <c r="G225" s="22">
        <v>24701</v>
      </c>
      <c r="H225" s="22">
        <v>17990</v>
      </c>
      <c r="I225" s="22">
        <v>18243</v>
      </c>
      <c r="J225" s="22">
        <v>21382</v>
      </c>
      <c r="K225" s="22">
        <v>27805</v>
      </c>
      <c r="L225" s="22">
        <v>28105</v>
      </c>
      <c r="M225">
        <v>1.56</v>
      </c>
      <c r="N225">
        <v>8.25</v>
      </c>
    </row>
    <row r="226" spans="1:14" x14ac:dyDescent="0.25">
      <c r="A226" t="s">
        <v>551</v>
      </c>
      <c r="B226" t="s">
        <v>113</v>
      </c>
      <c r="C226" t="s">
        <v>552</v>
      </c>
      <c r="D226">
        <v>370</v>
      </c>
      <c r="E226" s="22">
        <v>24005</v>
      </c>
      <c r="F226" s="22">
        <v>18932</v>
      </c>
      <c r="G226" s="22">
        <v>26541</v>
      </c>
      <c r="H226" s="22">
        <v>18081</v>
      </c>
      <c r="I226" s="22">
        <v>18971</v>
      </c>
      <c r="J226" s="22">
        <v>23525</v>
      </c>
      <c r="K226" s="22">
        <v>26923</v>
      </c>
      <c r="L226" s="22">
        <v>30477</v>
      </c>
      <c r="M226">
        <v>1.22</v>
      </c>
      <c r="N226">
        <v>9.0500000000000007</v>
      </c>
    </row>
    <row r="227" spans="1:14" x14ac:dyDescent="0.25">
      <c r="A227" t="s">
        <v>80</v>
      </c>
      <c r="B227" t="s">
        <v>113</v>
      </c>
      <c r="C227" t="s">
        <v>81</v>
      </c>
      <c r="D227">
        <v>790</v>
      </c>
      <c r="E227" s="22">
        <v>25507</v>
      </c>
      <c r="F227" s="22">
        <v>20149</v>
      </c>
      <c r="G227" s="22">
        <v>28187</v>
      </c>
      <c r="H227" s="22">
        <v>17922</v>
      </c>
      <c r="I227" s="22">
        <v>22655</v>
      </c>
      <c r="J227" s="22">
        <v>23489</v>
      </c>
      <c r="K227" s="22">
        <v>28195</v>
      </c>
      <c r="L227" s="22">
        <v>30416</v>
      </c>
      <c r="M227">
        <v>1.1000000000000001</v>
      </c>
      <c r="N227">
        <v>6.74</v>
      </c>
    </row>
    <row r="228" spans="1:14" x14ac:dyDescent="0.25">
      <c r="A228" t="s">
        <v>553</v>
      </c>
      <c r="B228" t="s">
        <v>113</v>
      </c>
      <c r="C228" t="s">
        <v>554</v>
      </c>
      <c r="D228">
        <v>100</v>
      </c>
      <c r="E228" s="22">
        <v>22395</v>
      </c>
      <c r="F228" s="22">
        <v>17723</v>
      </c>
      <c r="G228" s="22">
        <v>24731</v>
      </c>
      <c r="H228" s="22">
        <v>16825</v>
      </c>
      <c r="I228" s="22">
        <v>18464</v>
      </c>
      <c r="J228" s="22">
        <v>22473</v>
      </c>
      <c r="K228" s="22">
        <v>24618</v>
      </c>
      <c r="L228" s="22">
        <v>30311</v>
      </c>
      <c r="M228">
        <v>2.15</v>
      </c>
      <c r="N228">
        <v>12.6</v>
      </c>
    </row>
    <row r="229" spans="1:14" x14ac:dyDescent="0.25">
      <c r="A229" t="s">
        <v>555</v>
      </c>
      <c r="B229" t="s">
        <v>113</v>
      </c>
      <c r="C229" t="s">
        <v>556</v>
      </c>
      <c r="D229">
        <v>340</v>
      </c>
      <c r="E229" s="22">
        <v>23269</v>
      </c>
      <c r="F229" s="22">
        <v>18506</v>
      </c>
      <c r="G229" s="22">
        <v>25650</v>
      </c>
      <c r="H229" s="22">
        <v>17493</v>
      </c>
      <c r="I229" s="22">
        <v>18933</v>
      </c>
      <c r="J229" s="22">
        <v>22417</v>
      </c>
      <c r="K229" s="22">
        <v>27160</v>
      </c>
      <c r="L229" s="22">
        <v>28348</v>
      </c>
      <c r="M229">
        <v>1.0900000000000001</v>
      </c>
      <c r="N229">
        <v>7.24</v>
      </c>
    </row>
    <row r="230" spans="1:14" x14ac:dyDescent="0.25">
      <c r="A230" t="s">
        <v>557</v>
      </c>
      <c r="B230" t="s">
        <v>113</v>
      </c>
      <c r="C230" t="s">
        <v>558</v>
      </c>
      <c r="D230">
        <v>260</v>
      </c>
      <c r="E230" s="22">
        <v>23673</v>
      </c>
      <c r="F230" s="22">
        <v>16170</v>
      </c>
      <c r="G230" s="22">
        <v>27425</v>
      </c>
      <c r="H230" s="22">
        <v>15969</v>
      </c>
      <c r="I230" s="22">
        <v>16479</v>
      </c>
      <c r="J230" s="22">
        <v>18858</v>
      </c>
      <c r="K230" s="22">
        <v>27780</v>
      </c>
      <c r="L230" s="22">
        <v>37318</v>
      </c>
      <c r="M230">
        <v>2.5299999999999998</v>
      </c>
      <c r="N230">
        <v>8.94</v>
      </c>
    </row>
    <row r="231" spans="1:14" x14ac:dyDescent="0.25">
      <c r="A231" t="s">
        <v>559</v>
      </c>
      <c r="B231" t="s">
        <v>113</v>
      </c>
      <c r="C231" t="s">
        <v>560</v>
      </c>
      <c r="D231">
        <v>2580</v>
      </c>
      <c r="E231" s="22">
        <v>20604</v>
      </c>
      <c r="F231" s="22">
        <v>16889</v>
      </c>
      <c r="G231" s="22">
        <v>22462</v>
      </c>
      <c r="H231" s="22">
        <v>16515</v>
      </c>
      <c r="I231" s="22">
        <v>17523</v>
      </c>
      <c r="J231" s="22">
        <v>20723</v>
      </c>
      <c r="K231" s="22">
        <v>22011</v>
      </c>
      <c r="L231" s="22">
        <v>25423</v>
      </c>
      <c r="M231">
        <v>0.75</v>
      </c>
      <c r="N231">
        <v>5.47</v>
      </c>
    </row>
    <row r="232" spans="1:14" x14ac:dyDescent="0.25">
      <c r="A232" t="s">
        <v>88</v>
      </c>
      <c r="B232" t="s">
        <v>113</v>
      </c>
      <c r="C232" t="s">
        <v>89</v>
      </c>
      <c r="D232">
        <v>1120</v>
      </c>
      <c r="E232" s="22">
        <v>22031</v>
      </c>
      <c r="F232" s="22">
        <v>16465</v>
      </c>
      <c r="G232" s="22">
        <v>24813</v>
      </c>
      <c r="H232" s="22">
        <v>16348</v>
      </c>
      <c r="I232" s="22">
        <v>16693</v>
      </c>
      <c r="J232" s="22">
        <v>17814</v>
      </c>
      <c r="K232" s="22">
        <v>25622</v>
      </c>
      <c r="L232" s="22">
        <v>34846</v>
      </c>
      <c r="M232">
        <v>1.56</v>
      </c>
      <c r="N232">
        <v>6.68</v>
      </c>
    </row>
    <row r="233" spans="1:14" x14ac:dyDescent="0.25">
      <c r="A233" t="s">
        <v>561</v>
      </c>
      <c r="B233" t="s">
        <v>113</v>
      </c>
      <c r="C233" t="s">
        <v>562</v>
      </c>
      <c r="D233">
        <v>110</v>
      </c>
      <c r="E233" s="22">
        <v>21240</v>
      </c>
      <c r="F233" s="22">
        <v>17950</v>
      </c>
      <c r="G233" s="22">
        <v>22884</v>
      </c>
      <c r="H233" s="22">
        <v>17852</v>
      </c>
      <c r="I233" s="22">
        <v>18295</v>
      </c>
      <c r="J233" s="22">
        <v>19523</v>
      </c>
      <c r="K233" s="22">
        <v>23424</v>
      </c>
      <c r="L233" s="22">
        <v>25921</v>
      </c>
      <c r="M233">
        <v>2.27</v>
      </c>
      <c r="N233">
        <v>16.43</v>
      </c>
    </row>
    <row r="234" spans="1:14" x14ac:dyDescent="0.25">
      <c r="A234" t="s">
        <v>563</v>
      </c>
      <c r="B234" t="s">
        <v>113</v>
      </c>
      <c r="C234" t="s">
        <v>564</v>
      </c>
      <c r="D234">
        <v>170</v>
      </c>
      <c r="E234" s="22">
        <v>20180</v>
      </c>
      <c r="F234" s="22">
        <v>16350</v>
      </c>
      <c r="G234" s="22">
        <v>22094</v>
      </c>
      <c r="H234" s="22">
        <v>15929</v>
      </c>
      <c r="I234" s="22">
        <v>16860</v>
      </c>
      <c r="J234" s="22">
        <v>18853</v>
      </c>
      <c r="K234" s="22">
        <v>21790</v>
      </c>
      <c r="L234" s="22">
        <v>26800</v>
      </c>
      <c r="M234">
        <v>1.81</v>
      </c>
      <c r="N234">
        <v>10.1</v>
      </c>
    </row>
    <row r="235" spans="1:14" x14ac:dyDescent="0.25">
      <c r="A235" t="s">
        <v>565</v>
      </c>
      <c r="B235" t="s">
        <v>113</v>
      </c>
      <c r="C235" t="s">
        <v>566</v>
      </c>
      <c r="D235">
        <v>210</v>
      </c>
      <c r="E235" s="22">
        <v>20795</v>
      </c>
      <c r="F235" s="22">
        <v>16492</v>
      </c>
      <c r="G235" s="22">
        <v>22947</v>
      </c>
      <c r="H235" s="22">
        <v>15761</v>
      </c>
      <c r="I235" s="22">
        <v>17348</v>
      </c>
      <c r="J235" s="22">
        <v>20276</v>
      </c>
      <c r="K235" s="22">
        <v>22598</v>
      </c>
      <c r="L235" s="22">
        <v>27193</v>
      </c>
      <c r="M235">
        <v>1.38</v>
      </c>
      <c r="N235">
        <v>8.16</v>
      </c>
    </row>
    <row r="236" spans="1:14" x14ac:dyDescent="0.25">
      <c r="A236" t="s">
        <v>567</v>
      </c>
      <c r="B236" t="s">
        <v>113</v>
      </c>
      <c r="C236" t="s">
        <v>568</v>
      </c>
      <c r="D236">
        <v>200</v>
      </c>
      <c r="E236" s="22">
        <v>20791</v>
      </c>
      <c r="F236" s="22">
        <v>16964</v>
      </c>
      <c r="G236" s="22">
        <v>22704</v>
      </c>
      <c r="H236" s="22">
        <v>16827</v>
      </c>
      <c r="I236" s="22">
        <v>17356</v>
      </c>
      <c r="J236" s="22">
        <v>21137</v>
      </c>
      <c r="K236" s="22">
        <v>22494</v>
      </c>
      <c r="L236" s="22">
        <v>25646</v>
      </c>
      <c r="M236">
        <v>1.31</v>
      </c>
      <c r="N236">
        <v>10.66</v>
      </c>
    </row>
    <row r="237" spans="1:14" x14ac:dyDescent="0.25">
      <c r="A237" t="s">
        <v>569</v>
      </c>
      <c r="B237" t="s">
        <v>113</v>
      </c>
      <c r="C237" t="s">
        <v>570</v>
      </c>
      <c r="D237">
        <v>100</v>
      </c>
      <c r="E237" s="22">
        <v>35218</v>
      </c>
      <c r="F237" s="22">
        <v>24398</v>
      </c>
      <c r="G237" s="22">
        <v>40628</v>
      </c>
      <c r="H237" s="22">
        <v>23512</v>
      </c>
      <c r="I237" s="22">
        <v>26710</v>
      </c>
      <c r="J237" s="22">
        <v>36434</v>
      </c>
      <c r="K237" s="22">
        <v>39394</v>
      </c>
      <c r="L237" s="22">
        <v>48309</v>
      </c>
      <c r="M237">
        <v>2.44</v>
      </c>
      <c r="N237">
        <v>10.31</v>
      </c>
    </row>
    <row r="238" spans="1:14" x14ac:dyDescent="0.25">
      <c r="A238" t="s">
        <v>571</v>
      </c>
      <c r="B238" t="s">
        <v>113</v>
      </c>
      <c r="C238" t="s">
        <v>572</v>
      </c>
      <c r="D238">
        <v>50</v>
      </c>
      <c r="E238" s="22">
        <v>45046</v>
      </c>
      <c r="F238" s="22">
        <v>31443</v>
      </c>
      <c r="G238" s="22">
        <v>51848</v>
      </c>
      <c r="H238" s="22">
        <v>27753</v>
      </c>
      <c r="I238" s="22">
        <v>36657</v>
      </c>
      <c r="J238" s="22">
        <v>39200</v>
      </c>
      <c r="K238" s="22">
        <v>50133</v>
      </c>
      <c r="L238" s="22">
        <v>70155</v>
      </c>
      <c r="M238">
        <v>3.8</v>
      </c>
      <c r="N238">
        <v>16</v>
      </c>
    </row>
    <row r="239" spans="1:14" x14ac:dyDescent="0.25">
      <c r="A239" t="s">
        <v>92</v>
      </c>
      <c r="B239" t="s">
        <v>113</v>
      </c>
      <c r="C239" t="s">
        <v>93</v>
      </c>
      <c r="D239">
        <v>1230</v>
      </c>
      <c r="E239" s="22">
        <v>25288</v>
      </c>
      <c r="F239" s="22">
        <v>19749</v>
      </c>
      <c r="G239" s="22">
        <v>28058</v>
      </c>
      <c r="H239" s="22">
        <v>17763</v>
      </c>
      <c r="I239" s="22">
        <v>21620</v>
      </c>
      <c r="J239" s="22">
        <v>23423</v>
      </c>
      <c r="K239" s="22">
        <v>28347</v>
      </c>
      <c r="L239" s="22">
        <v>30792</v>
      </c>
      <c r="M239">
        <v>1.1200000000000001</v>
      </c>
      <c r="N239">
        <v>5.26</v>
      </c>
    </row>
    <row r="240" spans="1:14" x14ac:dyDescent="0.25">
      <c r="A240" t="s">
        <v>573</v>
      </c>
      <c r="B240" t="s">
        <v>113</v>
      </c>
      <c r="C240" t="s">
        <v>574</v>
      </c>
      <c r="D240">
        <v>620</v>
      </c>
      <c r="E240" s="22">
        <v>24014</v>
      </c>
      <c r="F240" s="22">
        <v>18842</v>
      </c>
      <c r="G240" s="22">
        <v>26601</v>
      </c>
      <c r="H240" s="22">
        <v>17352</v>
      </c>
      <c r="I240" s="22">
        <v>21208</v>
      </c>
      <c r="J240" s="22">
        <v>22350</v>
      </c>
      <c r="K240" s="22">
        <v>28278</v>
      </c>
      <c r="L240" s="22">
        <v>30755</v>
      </c>
      <c r="M240">
        <v>1.29</v>
      </c>
      <c r="N240">
        <v>6.64</v>
      </c>
    </row>
    <row r="241" spans="1:14" x14ac:dyDescent="0.25">
      <c r="A241" t="s">
        <v>575</v>
      </c>
      <c r="B241" t="s">
        <v>113</v>
      </c>
      <c r="C241" t="s">
        <v>576</v>
      </c>
      <c r="D241">
        <v>50</v>
      </c>
      <c r="E241" s="22">
        <v>35254</v>
      </c>
      <c r="F241" s="22">
        <v>24007</v>
      </c>
      <c r="G241" s="22">
        <v>40877</v>
      </c>
      <c r="H241" s="22">
        <v>25008</v>
      </c>
      <c r="I241" s="22">
        <v>25008</v>
      </c>
      <c r="J241" s="22">
        <v>29724</v>
      </c>
      <c r="K241" s="22">
        <v>44044</v>
      </c>
      <c r="L241" s="22">
        <v>60502</v>
      </c>
      <c r="M241">
        <v>6.02</v>
      </c>
      <c r="N241">
        <v>27.52</v>
      </c>
    </row>
    <row r="242" spans="1:14" x14ac:dyDescent="0.25">
      <c r="A242" t="s">
        <v>577</v>
      </c>
      <c r="B242" t="s">
        <v>113</v>
      </c>
      <c r="C242" t="s">
        <v>578</v>
      </c>
      <c r="D242">
        <v>400</v>
      </c>
      <c r="E242" s="22">
        <v>29194</v>
      </c>
      <c r="F242" s="22">
        <v>22349</v>
      </c>
      <c r="G242" s="22">
        <v>32617</v>
      </c>
      <c r="H242" s="22">
        <v>22330</v>
      </c>
      <c r="I242" s="22">
        <v>24170</v>
      </c>
      <c r="J242" s="22">
        <v>28681</v>
      </c>
      <c r="K242" s="22">
        <v>30755</v>
      </c>
      <c r="L242" s="22">
        <v>37396</v>
      </c>
      <c r="M242">
        <v>1.53</v>
      </c>
      <c r="N242">
        <v>8.98</v>
      </c>
    </row>
    <row r="243" spans="1:14" x14ac:dyDescent="0.25">
      <c r="A243" t="s">
        <v>579</v>
      </c>
      <c r="B243" t="s">
        <v>113</v>
      </c>
      <c r="C243" t="s">
        <v>580</v>
      </c>
      <c r="D243">
        <v>30</v>
      </c>
      <c r="E243" s="22">
        <v>45519</v>
      </c>
      <c r="F243" s="22">
        <v>25423</v>
      </c>
      <c r="G243" s="22">
        <v>55566</v>
      </c>
      <c r="H243" s="22">
        <v>23006</v>
      </c>
      <c r="I243" s="22">
        <v>27718</v>
      </c>
      <c r="J243" s="22">
        <v>32950</v>
      </c>
      <c r="K243" s="22">
        <v>47882</v>
      </c>
      <c r="L243" s="22">
        <v>61174</v>
      </c>
      <c r="M243">
        <v>14.02</v>
      </c>
      <c r="N243">
        <v>18.86</v>
      </c>
    </row>
    <row r="244" spans="1:14" x14ac:dyDescent="0.25">
      <c r="A244" t="s">
        <v>581</v>
      </c>
      <c r="B244" t="s">
        <v>113</v>
      </c>
      <c r="C244" t="s">
        <v>582</v>
      </c>
      <c r="D244">
        <v>40</v>
      </c>
      <c r="E244" s="22">
        <v>35460</v>
      </c>
      <c r="F244" s="22">
        <v>24638</v>
      </c>
      <c r="G244" s="22">
        <v>40871</v>
      </c>
      <c r="H244" s="22">
        <v>24036</v>
      </c>
      <c r="I244" s="22">
        <v>26879</v>
      </c>
      <c r="J244" s="22">
        <v>33839</v>
      </c>
      <c r="K244" s="22">
        <v>39669</v>
      </c>
      <c r="L244" s="22">
        <v>47353</v>
      </c>
      <c r="M244">
        <v>3.61</v>
      </c>
      <c r="N244">
        <v>15.42</v>
      </c>
    </row>
    <row r="245" spans="1:14" x14ac:dyDescent="0.25">
      <c r="A245" t="s">
        <v>583</v>
      </c>
      <c r="B245" t="s">
        <v>113</v>
      </c>
      <c r="C245" t="s">
        <v>584</v>
      </c>
      <c r="D245">
        <v>90</v>
      </c>
      <c r="E245" s="22">
        <v>24897</v>
      </c>
      <c r="F245" s="22">
        <v>18752</v>
      </c>
      <c r="G245" s="22">
        <v>27969</v>
      </c>
      <c r="H245" s="22">
        <v>16889</v>
      </c>
      <c r="I245" s="22">
        <v>21390</v>
      </c>
      <c r="J245" s="22">
        <v>23677</v>
      </c>
      <c r="K245" s="22">
        <v>28347</v>
      </c>
      <c r="L245" s="22">
        <v>34035</v>
      </c>
      <c r="M245">
        <v>2.8</v>
      </c>
      <c r="N245">
        <v>16.649999999999999</v>
      </c>
    </row>
    <row r="246" spans="1:14" x14ac:dyDescent="0.25">
      <c r="A246" t="s">
        <v>585</v>
      </c>
      <c r="B246" t="s">
        <v>113</v>
      </c>
      <c r="C246" t="s">
        <v>586</v>
      </c>
      <c r="D246">
        <v>40</v>
      </c>
      <c r="E246" s="22">
        <v>28417</v>
      </c>
      <c r="F246" s="22">
        <v>16722</v>
      </c>
      <c r="G246" s="22">
        <v>34264</v>
      </c>
      <c r="H246" s="22">
        <v>16564</v>
      </c>
      <c r="I246" s="22">
        <v>16564</v>
      </c>
      <c r="J246" s="22">
        <v>18242</v>
      </c>
      <c r="K246" s="22">
        <v>26773</v>
      </c>
      <c r="L246" s="22">
        <v>68990</v>
      </c>
      <c r="M246">
        <v>12.95</v>
      </c>
      <c r="N246">
        <v>29.76</v>
      </c>
    </row>
    <row r="247" spans="1:14" x14ac:dyDescent="0.25">
      <c r="A247" t="s">
        <v>587</v>
      </c>
      <c r="B247" t="s">
        <v>113</v>
      </c>
      <c r="C247" t="s">
        <v>588</v>
      </c>
      <c r="D247">
        <v>90</v>
      </c>
      <c r="E247" s="22">
        <v>21727</v>
      </c>
      <c r="F247" s="22">
        <v>17441</v>
      </c>
      <c r="G247" s="22">
        <v>23870</v>
      </c>
      <c r="H247" s="22">
        <v>17528</v>
      </c>
      <c r="I247" s="22">
        <v>17779</v>
      </c>
      <c r="J247" s="22">
        <v>20448</v>
      </c>
      <c r="K247" s="22">
        <v>22449</v>
      </c>
      <c r="L247" s="22">
        <v>28816</v>
      </c>
      <c r="M247">
        <v>4.1100000000000003</v>
      </c>
      <c r="N247">
        <v>18.55</v>
      </c>
    </row>
    <row r="248" spans="1:14" x14ac:dyDescent="0.25">
      <c r="A248" t="s">
        <v>589</v>
      </c>
      <c r="B248" t="s">
        <v>113</v>
      </c>
      <c r="C248" t="s">
        <v>590</v>
      </c>
      <c r="D248">
        <v>70</v>
      </c>
      <c r="E248" s="22">
        <v>23782</v>
      </c>
      <c r="F248" s="22">
        <v>18288</v>
      </c>
      <c r="G248" s="22">
        <v>26529</v>
      </c>
      <c r="H248" s="22">
        <v>17877</v>
      </c>
      <c r="I248" s="22">
        <v>18680</v>
      </c>
      <c r="J248" s="22">
        <v>22405</v>
      </c>
      <c r="K248" s="22">
        <v>27875</v>
      </c>
      <c r="L248" s="22">
        <v>29086</v>
      </c>
      <c r="M248">
        <v>3.2</v>
      </c>
      <c r="N248">
        <v>22.87</v>
      </c>
    </row>
    <row r="249" spans="1:14" x14ac:dyDescent="0.25">
      <c r="A249" t="s">
        <v>591</v>
      </c>
      <c r="B249" t="s">
        <v>113</v>
      </c>
      <c r="C249" t="s">
        <v>592</v>
      </c>
      <c r="D249">
        <v>20</v>
      </c>
      <c r="E249" s="22">
        <v>50489</v>
      </c>
      <c r="F249" s="22">
        <v>34768</v>
      </c>
      <c r="G249" s="22">
        <v>58349</v>
      </c>
      <c r="H249" s="22">
        <v>30121</v>
      </c>
      <c r="I249" s="22">
        <v>38380</v>
      </c>
      <c r="J249" s="22">
        <v>48667</v>
      </c>
      <c r="K249" s="22">
        <v>61911</v>
      </c>
      <c r="L249" s="22">
        <v>63255</v>
      </c>
      <c r="M249">
        <v>3.79</v>
      </c>
      <c r="N249">
        <v>24.14</v>
      </c>
    </row>
    <row r="250" spans="1:14" x14ac:dyDescent="0.25">
      <c r="A250" t="s">
        <v>593</v>
      </c>
      <c r="B250" t="s">
        <v>113</v>
      </c>
      <c r="C250" t="s">
        <v>594</v>
      </c>
      <c r="D250">
        <v>20</v>
      </c>
      <c r="E250" s="22">
        <v>27088</v>
      </c>
      <c r="F250" s="22">
        <v>20920</v>
      </c>
      <c r="G250" s="22">
        <v>30172</v>
      </c>
      <c r="H250" s="22">
        <v>21303</v>
      </c>
      <c r="I250" s="22">
        <v>21303</v>
      </c>
      <c r="J250" s="22">
        <v>24544</v>
      </c>
      <c r="K250" s="22">
        <v>24850</v>
      </c>
      <c r="L250" s="22">
        <v>37194</v>
      </c>
      <c r="M250">
        <v>11.84</v>
      </c>
      <c r="N250">
        <v>32.549999999999997</v>
      </c>
    </row>
    <row r="251" spans="1:14" x14ac:dyDescent="0.25">
      <c r="A251" t="s">
        <v>595</v>
      </c>
      <c r="B251" t="s">
        <v>113</v>
      </c>
      <c r="C251" t="s">
        <v>596</v>
      </c>
      <c r="D251">
        <v>140</v>
      </c>
      <c r="E251" s="22">
        <v>30442</v>
      </c>
      <c r="F251" s="22">
        <v>19288</v>
      </c>
      <c r="G251" s="22">
        <v>36019</v>
      </c>
      <c r="H251" s="22">
        <v>17422</v>
      </c>
      <c r="I251" s="22">
        <v>21197</v>
      </c>
      <c r="J251" s="22">
        <v>27152</v>
      </c>
      <c r="K251" s="22">
        <v>36698</v>
      </c>
      <c r="L251" s="22">
        <v>46820</v>
      </c>
      <c r="M251">
        <v>4.22</v>
      </c>
      <c r="N251">
        <v>15.24</v>
      </c>
    </row>
    <row r="252" spans="1:14" x14ac:dyDescent="0.25">
      <c r="A252" t="s">
        <v>597</v>
      </c>
      <c r="B252" t="s">
        <v>113</v>
      </c>
      <c r="C252" t="s">
        <v>598</v>
      </c>
      <c r="D252">
        <v>20</v>
      </c>
      <c r="E252" s="22">
        <v>33479</v>
      </c>
      <c r="F252" s="22">
        <v>22165</v>
      </c>
      <c r="G252" s="22">
        <v>39135</v>
      </c>
      <c r="H252" s="22">
        <v>17601</v>
      </c>
      <c r="I252" s="22">
        <v>25031</v>
      </c>
      <c r="J252" s="22">
        <v>27825</v>
      </c>
      <c r="K252" s="22">
        <v>33126</v>
      </c>
      <c r="L252" s="22">
        <v>43317</v>
      </c>
      <c r="M252">
        <v>12.56</v>
      </c>
      <c r="N252">
        <v>21.75</v>
      </c>
    </row>
    <row r="253" spans="1:14" x14ac:dyDescent="0.25">
      <c r="A253" t="s">
        <v>599</v>
      </c>
      <c r="B253" t="s">
        <v>113</v>
      </c>
      <c r="C253" t="s">
        <v>600</v>
      </c>
      <c r="D253">
        <v>320</v>
      </c>
      <c r="E253" s="22">
        <v>20588</v>
      </c>
      <c r="F253" s="22">
        <v>16843</v>
      </c>
      <c r="G253" s="22">
        <v>22460</v>
      </c>
      <c r="H253" s="22">
        <v>16632</v>
      </c>
      <c r="I253" s="22">
        <v>17422</v>
      </c>
      <c r="J253" s="22">
        <v>20582</v>
      </c>
      <c r="K253" s="22">
        <v>22772</v>
      </c>
      <c r="L253" s="22">
        <v>26180</v>
      </c>
      <c r="M253">
        <v>1.72</v>
      </c>
      <c r="N253">
        <v>12.4</v>
      </c>
    </row>
    <row r="254" spans="1:14" x14ac:dyDescent="0.25">
      <c r="A254" t="s">
        <v>601</v>
      </c>
      <c r="B254" t="s">
        <v>113</v>
      </c>
      <c r="C254" t="s">
        <v>602</v>
      </c>
      <c r="D254">
        <v>110</v>
      </c>
      <c r="E254" s="22">
        <v>32563</v>
      </c>
      <c r="F254" s="22">
        <v>18930</v>
      </c>
      <c r="G254" s="22">
        <v>39380</v>
      </c>
      <c r="H254" s="22">
        <v>17046</v>
      </c>
      <c r="I254" s="22">
        <v>21908</v>
      </c>
      <c r="J254" s="22">
        <v>29709</v>
      </c>
      <c r="K254" s="22">
        <v>43062</v>
      </c>
      <c r="L254" s="22">
        <v>47896</v>
      </c>
      <c r="M254">
        <v>4.4000000000000004</v>
      </c>
      <c r="N254">
        <v>18.88</v>
      </c>
    </row>
    <row r="255" spans="1:14" x14ac:dyDescent="0.25">
      <c r="A255" t="s">
        <v>603</v>
      </c>
      <c r="B255" t="s">
        <v>113</v>
      </c>
      <c r="C255" t="s">
        <v>604</v>
      </c>
      <c r="D255">
        <v>190</v>
      </c>
      <c r="E255" s="22">
        <v>23876</v>
      </c>
      <c r="F255" s="22">
        <v>18017</v>
      </c>
      <c r="G255" s="22">
        <v>26805</v>
      </c>
      <c r="H255" s="22">
        <v>16964</v>
      </c>
      <c r="I255" s="22">
        <v>19210</v>
      </c>
      <c r="J255" s="22">
        <v>21689</v>
      </c>
      <c r="K255" s="22">
        <v>28059</v>
      </c>
      <c r="L255" s="22">
        <v>34726</v>
      </c>
      <c r="M255">
        <v>2.37</v>
      </c>
      <c r="N255">
        <v>12.7</v>
      </c>
    </row>
    <row r="256" spans="1:14" x14ac:dyDescent="0.25">
      <c r="A256" t="s">
        <v>605</v>
      </c>
      <c r="B256" t="s">
        <v>113</v>
      </c>
      <c r="C256" t="s">
        <v>606</v>
      </c>
      <c r="D256">
        <v>830</v>
      </c>
      <c r="E256" s="22">
        <v>42330</v>
      </c>
      <c r="F256" s="22">
        <v>25737</v>
      </c>
      <c r="G256" s="22">
        <v>50626</v>
      </c>
      <c r="H256" s="22">
        <v>23270</v>
      </c>
      <c r="I256" s="22">
        <v>29060</v>
      </c>
      <c r="J256" s="22">
        <v>37344</v>
      </c>
      <c r="K256" s="22">
        <v>47400</v>
      </c>
      <c r="L256" s="22">
        <v>60806</v>
      </c>
      <c r="M256">
        <v>1.54</v>
      </c>
      <c r="N256">
        <v>5.01</v>
      </c>
    </row>
    <row r="257" spans="1:14" x14ac:dyDescent="0.25">
      <c r="A257" t="s">
        <v>607</v>
      </c>
      <c r="B257" t="s">
        <v>113</v>
      </c>
      <c r="C257" t="s">
        <v>608</v>
      </c>
      <c r="D257">
        <v>90</v>
      </c>
      <c r="E257" s="22">
        <v>69656</v>
      </c>
      <c r="F257" s="22">
        <v>41015</v>
      </c>
      <c r="G257" s="22">
        <v>83976</v>
      </c>
      <c r="H257" s="22">
        <v>35529</v>
      </c>
      <c r="I257" s="22">
        <v>49174</v>
      </c>
      <c r="J257" s="22">
        <v>64829</v>
      </c>
      <c r="K257" s="22">
        <v>80787</v>
      </c>
      <c r="L257" s="22">
        <v>100379</v>
      </c>
      <c r="M257">
        <v>3.69</v>
      </c>
      <c r="N257">
        <v>11.86</v>
      </c>
    </row>
    <row r="258" spans="1:14" x14ac:dyDescent="0.25">
      <c r="A258" t="s">
        <v>609</v>
      </c>
      <c r="B258" t="s">
        <v>113</v>
      </c>
      <c r="C258" t="s">
        <v>610</v>
      </c>
      <c r="D258">
        <v>2300</v>
      </c>
      <c r="E258" s="22">
        <v>22013</v>
      </c>
      <c r="F258" s="22">
        <v>17278</v>
      </c>
      <c r="G258" s="22">
        <v>24380</v>
      </c>
      <c r="H258" s="22">
        <v>16913</v>
      </c>
      <c r="I258" s="22">
        <v>17883</v>
      </c>
      <c r="J258" s="22">
        <v>21806</v>
      </c>
      <c r="K258" s="22">
        <v>23500</v>
      </c>
      <c r="L258" s="22">
        <v>28347</v>
      </c>
      <c r="M258">
        <v>0.67</v>
      </c>
      <c r="N258">
        <v>4.12</v>
      </c>
    </row>
    <row r="259" spans="1:14" x14ac:dyDescent="0.25">
      <c r="A259" t="s">
        <v>611</v>
      </c>
      <c r="B259" t="s">
        <v>113</v>
      </c>
      <c r="C259" t="s">
        <v>612</v>
      </c>
      <c r="D259">
        <v>220</v>
      </c>
      <c r="E259" s="22">
        <v>31447</v>
      </c>
      <c r="F259" s="22">
        <v>20603</v>
      </c>
      <c r="G259" s="22">
        <v>36870</v>
      </c>
      <c r="H259" s="22">
        <v>18690</v>
      </c>
      <c r="I259" s="22">
        <v>22465</v>
      </c>
      <c r="J259" s="22">
        <v>28825</v>
      </c>
      <c r="K259" s="22">
        <v>36588</v>
      </c>
      <c r="L259" s="22">
        <v>46119</v>
      </c>
      <c r="M259">
        <v>2.3199999999999998</v>
      </c>
      <c r="N259">
        <v>8.57</v>
      </c>
    </row>
    <row r="260" spans="1:14" x14ac:dyDescent="0.25">
      <c r="A260" t="s">
        <v>613</v>
      </c>
      <c r="B260" t="s">
        <v>113</v>
      </c>
      <c r="C260" t="s">
        <v>614</v>
      </c>
      <c r="D260">
        <v>190</v>
      </c>
      <c r="E260" s="22">
        <v>31778</v>
      </c>
      <c r="F260" s="22">
        <v>20929</v>
      </c>
      <c r="G260" s="22">
        <v>37202</v>
      </c>
      <c r="H260" s="22">
        <v>18690</v>
      </c>
      <c r="I260" s="22">
        <v>22879</v>
      </c>
      <c r="J260" s="22">
        <v>29088</v>
      </c>
      <c r="K260" s="22">
        <v>37538</v>
      </c>
      <c r="L260" s="22">
        <v>47515</v>
      </c>
      <c r="M260">
        <v>2.25</v>
      </c>
      <c r="N260">
        <v>10.050000000000001</v>
      </c>
    </row>
    <row r="261" spans="1:14" x14ac:dyDescent="0.25">
      <c r="A261" t="s">
        <v>84</v>
      </c>
      <c r="B261" t="s">
        <v>113</v>
      </c>
      <c r="C261" t="s">
        <v>85</v>
      </c>
      <c r="D261">
        <v>2270</v>
      </c>
      <c r="E261" s="22">
        <v>28037</v>
      </c>
      <c r="F261" s="22">
        <v>19164</v>
      </c>
      <c r="G261" s="22">
        <v>32473</v>
      </c>
      <c r="H261" s="22">
        <v>17537</v>
      </c>
      <c r="I261" s="22">
        <v>21150</v>
      </c>
      <c r="J261" s="22">
        <v>23860</v>
      </c>
      <c r="K261" s="22">
        <v>29363</v>
      </c>
      <c r="L261" s="22">
        <v>36915</v>
      </c>
      <c r="M261">
        <v>1.53</v>
      </c>
      <c r="N261">
        <v>4.42</v>
      </c>
    </row>
    <row r="262" spans="1:14" x14ac:dyDescent="0.25">
      <c r="A262" t="s">
        <v>615</v>
      </c>
      <c r="B262" t="s">
        <v>113</v>
      </c>
      <c r="C262" t="s">
        <v>616</v>
      </c>
      <c r="D262">
        <v>40</v>
      </c>
      <c r="E262" s="22">
        <v>43145</v>
      </c>
      <c r="F262" s="22">
        <v>22291</v>
      </c>
      <c r="G262" s="22">
        <v>53572</v>
      </c>
      <c r="H262" s="22">
        <v>18516</v>
      </c>
      <c r="I262" s="22">
        <v>27816</v>
      </c>
      <c r="J262" s="22">
        <v>37496</v>
      </c>
      <c r="K262" s="22">
        <v>49311</v>
      </c>
      <c r="L262" s="22">
        <v>58892</v>
      </c>
      <c r="M262">
        <v>9.09</v>
      </c>
      <c r="N262">
        <v>19.22</v>
      </c>
    </row>
    <row r="263" spans="1:14" x14ac:dyDescent="0.25">
      <c r="A263" t="s">
        <v>617</v>
      </c>
      <c r="B263" t="s">
        <v>113</v>
      </c>
      <c r="C263" t="s">
        <v>618</v>
      </c>
      <c r="D263">
        <v>130</v>
      </c>
      <c r="E263" s="22">
        <v>44423</v>
      </c>
      <c r="F263" s="22">
        <v>26397</v>
      </c>
      <c r="G263" s="22">
        <v>53435</v>
      </c>
      <c r="H263" s="22">
        <v>26063</v>
      </c>
      <c r="I263" s="22">
        <v>28177</v>
      </c>
      <c r="J263" s="22">
        <v>37844</v>
      </c>
      <c r="K263" s="22">
        <v>47671</v>
      </c>
      <c r="L263" s="22">
        <v>72621</v>
      </c>
      <c r="M263">
        <v>4.75</v>
      </c>
      <c r="N263">
        <v>12.31</v>
      </c>
    </row>
    <row r="264" spans="1:14" x14ac:dyDescent="0.25">
      <c r="A264" t="s">
        <v>619</v>
      </c>
      <c r="B264" t="s">
        <v>113</v>
      </c>
      <c r="C264" t="s">
        <v>620</v>
      </c>
      <c r="D264">
        <v>190</v>
      </c>
      <c r="E264" s="22">
        <v>72969</v>
      </c>
      <c r="F264" s="22">
        <v>36427</v>
      </c>
      <c r="G264" s="22">
        <v>91240</v>
      </c>
      <c r="H264" s="22">
        <v>35872</v>
      </c>
      <c r="I264" s="22">
        <v>39127</v>
      </c>
      <c r="J264" s="22">
        <v>50273</v>
      </c>
      <c r="K264" s="22">
        <v>84925</v>
      </c>
      <c r="L264" s="22">
        <v>138480</v>
      </c>
      <c r="M264">
        <v>4.1500000000000004</v>
      </c>
      <c r="N264">
        <v>10.42</v>
      </c>
    </row>
    <row r="265" spans="1:14" x14ac:dyDescent="0.25">
      <c r="A265" t="s">
        <v>621</v>
      </c>
      <c r="B265" t="s">
        <v>113</v>
      </c>
      <c r="C265" t="s">
        <v>622</v>
      </c>
      <c r="D265">
        <v>380</v>
      </c>
      <c r="E265" s="22">
        <v>52920</v>
      </c>
      <c r="F265" s="22">
        <v>26324</v>
      </c>
      <c r="G265" s="22">
        <v>66218</v>
      </c>
      <c r="H265" s="22">
        <v>22658</v>
      </c>
      <c r="I265" s="22">
        <v>30602</v>
      </c>
      <c r="J265" s="22">
        <v>45658</v>
      </c>
      <c r="K265" s="22">
        <v>63056</v>
      </c>
      <c r="L265" s="22">
        <v>96791</v>
      </c>
      <c r="M265">
        <v>2.39</v>
      </c>
      <c r="N265">
        <v>6.52</v>
      </c>
    </row>
    <row r="266" spans="1:14" x14ac:dyDescent="0.25">
      <c r="A266" t="s">
        <v>623</v>
      </c>
      <c r="B266" t="s">
        <v>113</v>
      </c>
      <c r="C266" t="s">
        <v>624</v>
      </c>
      <c r="D266">
        <v>50</v>
      </c>
      <c r="E266" s="22">
        <v>80963</v>
      </c>
      <c r="F266" s="22">
        <v>43120</v>
      </c>
      <c r="G266" s="22">
        <v>99884</v>
      </c>
      <c r="H266" s="22">
        <v>32862</v>
      </c>
      <c r="I266" s="22">
        <v>56472</v>
      </c>
      <c r="J266" s="22">
        <v>74405</v>
      </c>
      <c r="K266" s="22">
        <v>103641</v>
      </c>
      <c r="L266" s="22">
        <v>125596</v>
      </c>
      <c r="M266">
        <v>5.8</v>
      </c>
      <c r="N266">
        <v>17.13</v>
      </c>
    </row>
    <row r="267" spans="1:14" x14ac:dyDescent="0.25">
      <c r="A267" t="s">
        <v>625</v>
      </c>
      <c r="B267" t="s">
        <v>113</v>
      </c>
      <c r="C267" t="s">
        <v>626</v>
      </c>
      <c r="D267">
        <v>430</v>
      </c>
      <c r="E267" s="22">
        <v>57263</v>
      </c>
      <c r="F267" s="22">
        <v>31600</v>
      </c>
      <c r="G267" s="22">
        <v>70094</v>
      </c>
      <c r="H267" s="22">
        <v>28794</v>
      </c>
      <c r="I267" s="22">
        <v>37813</v>
      </c>
      <c r="J267" s="22">
        <v>48578</v>
      </c>
      <c r="K267" s="22">
        <v>71618</v>
      </c>
      <c r="L267" s="22">
        <v>97082</v>
      </c>
      <c r="M267">
        <v>1.8</v>
      </c>
      <c r="N267">
        <v>6.32</v>
      </c>
    </row>
    <row r="268" spans="1:14" x14ac:dyDescent="0.25">
      <c r="A268" t="s">
        <v>627</v>
      </c>
      <c r="B268" t="s">
        <v>113</v>
      </c>
      <c r="C268" t="s">
        <v>628</v>
      </c>
      <c r="D268">
        <v>20</v>
      </c>
      <c r="E268" s="22">
        <v>26561</v>
      </c>
      <c r="F268" s="22">
        <v>21718</v>
      </c>
      <c r="G268" s="22">
        <v>28982</v>
      </c>
      <c r="H268" s="22">
        <v>17917</v>
      </c>
      <c r="I268" s="22">
        <v>23501</v>
      </c>
      <c r="J268" s="22">
        <v>24354</v>
      </c>
      <c r="K268" s="22">
        <v>30404</v>
      </c>
      <c r="L268" s="22">
        <v>37239</v>
      </c>
      <c r="M268">
        <v>7.42</v>
      </c>
      <c r="N268">
        <v>27.53</v>
      </c>
    </row>
    <row r="269" spans="1:14" x14ac:dyDescent="0.25">
      <c r="A269" t="s">
        <v>629</v>
      </c>
      <c r="B269" t="s">
        <v>113</v>
      </c>
      <c r="C269" t="s">
        <v>630</v>
      </c>
      <c r="D269">
        <v>50</v>
      </c>
      <c r="E269" s="22">
        <v>50306</v>
      </c>
      <c r="F269" s="22">
        <v>24820</v>
      </c>
      <c r="G269" s="22">
        <v>63049</v>
      </c>
      <c r="H269" s="22">
        <v>18031</v>
      </c>
      <c r="I269" s="22">
        <v>29997</v>
      </c>
      <c r="J269" s="22">
        <v>46820</v>
      </c>
      <c r="K269" s="22">
        <v>59385</v>
      </c>
      <c r="L269" s="22">
        <v>95381</v>
      </c>
      <c r="M269">
        <v>6.57</v>
      </c>
      <c r="N269">
        <v>14.73</v>
      </c>
    </row>
    <row r="270" spans="1:14" x14ac:dyDescent="0.25">
      <c r="A270" t="s">
        <v>631</v>
      </c>
      <c r="B270" t="s">
        <v>113</v>
      </c>
      <c r="C270" t="s">
        <v>632</v>
      </c>
      <c r="D270">
        <v>20</v>
      </c>
      <c r="E270" s="22">
        <v>85017</v>
      </c>
      <c r="F270" s="22">
        <v>50530</v>
      </c>
      <c r="G270" s="22">
        <v>102261</v>
      </c>
      <c r="H270" s="22">
        <v>41207</v>
      </c>
      <c r="I270" s="22">
        <v>61515</v>
      </c>
      <c r="J270" s="22">
        <v>77496</v>
      </c>
      <c r="K270" s="22">
        <v>100186</v>
      </c>
      <c r="L270" s="22">
        <v>162408</v>
      </c>
      <c r="M270">
        <v>8.75</v>
      </c>
      <c r="N270">
        <v>24.83</v>
      </c>
    </row>
    <row r="271" spans="1:14" x14ac:dyDescent="0.25">
      <c r="A271" t="s">
        <v>633</v>
      </c>
      <c r="B271" t="s">
        <v>113</v>
      </c>
      <c r="C271" t="s">
        <v>634</v>
      </c>
      <c r="D271" t="s">
        <v>115</v>
      </c>
      <c r="E271" s="22">
        <v>30443</v>
      </c>
      <c r="F271" s="22">
        <v>26367</v>
      </c>
      <c r="G271" s="22">
        <v>32480</v>
      </c>
      <c r="H271" s="22">
        <v>23860</v>
      </c>
      <c r="I271" s="22">
        <v>28347</v>
      </c>
      <c r="J271" s="22">
        <v>28347</v>
      </c>
      <c r="K271" s="22">
        <v>28347</v>
      </c>
      <c r="L271" s="22">
        <v>35836</v>
      </c>
      <c r="M271">
        <v>5.57</v>
      </c>
      <c r="N271" t="s">
        <v>115</v>
      </c>
    </row>
    <row r="272" spans="1:14" x14ac:dyDescent="0.25">
      <c r="A272" t="s">
        <v>635</v>
      </c>
      <c r="B272" t="s">
        <v>113</v>
      </c>
      <c r="C272" t="s">
        <v>636</v>
      </c>
      <c r="D272">
        <v>830</v>
      </c>
      <c r="E272" s="22">
        <v>51061</v>
      </c>
      <c r="F272" s="22">
        <v>34128</v>
      </c>
      <c r="G272" s="22">
        <v>59527</v>
      </c>
      <c r="H272" s="22">
        <v>29951</v>
      </c>
      <c r="I272" s="22">
        <v>37981</v>
      </c>
      <c r="J272" s="22">
        <v>47927</v>
      </c>
      <c r="K272" s="22">
        <v>60715</v>
      </c>
      <c r="L272" s="22">
        <v>75325</v>
      </c>
      <c r="M272">
        <v>1</v>
      </c>
      <c r="N272">
        <v>4.3899999999999997</v>
      </c>
    </row>
    <row r="273" spans="1:14" x14ac:dyDescent="0.25">
      <c r="A273" t="s">
        <v>637</v>
      </c>
      <c r="B273" t="s">
        <v>113</v>
      </c>
      <c r="C273" t="s">
        <v>638</v>
      </c>
      <c r="D273">
        <v>40</v>
      </c>
      <c r="E273" s="22">
        <v>24975</v>
      </c>
      <c r="F273" s="22">
        <v>20464</v>
      </c>
      <c r="G273" s="22">
        <v>27231</v>
      </c>
      <c r="H273" s="22">
        <v>17563</v>
      </c>
      <c r="I273" s="22">
        <v>22663</v>
      </c>
      <c r="J273" s="22">
        <v>22997</v>
      </c>
      <c r="K273" s="22">
        <v>28825</v>
      </c>
      <c r="L273" s="22">
        <v>29071</v>
      </c>
      <c r="M273">
        <v>3.56</v>
      </c>
      <c r="N273">
        <v>23.51</v>
      </c>
    </row>
    <row r="274" spans="1:14" x14ac:dyDescent="0.25">
      <c r="A274" t="s">
        <v>639</v>
      </c>
      <c r="B274" t="s">
        <v>113</v>
      </c>
      <c r="C274" t="s">
        <v>640</v>
      </c>
      <c r="D274">
        <v>40</v>
      </c>
      <c r="E274" s="22">
        <v>34916</v>
      </c>
      <c r="F274" s="22">
        <v>25606</v>
      </c>
      <c r="G274" s="22">
        <v>39570</v>
      </c>
      <c r="H274" s="22">
        <v>22698</v>
      </c>
      <c r="I274" s="22">
        <v>29071</v>
      </c>
      <c r="J274" s="22">
        <v>36257</v>
      </c>
      <c r="K274" s="22">
        <v>37681</v>
      </c>
      <c r="L274" s="22">
        <v>45852</v>
      </c>
      <c r="M274">
        <v>3.76</v>
      </c>
      <c r="N274">
        <v>18.54</v>
      </c>
    </row>
    <row r="275" spans="1:14" x14ac:dyDescent="0.25">
      <c r="A275" t="s">
        <v>641</v>
      </c>
      <c r="B275" t="s">
        <v>113</v>
      </c>
      <c r="C275" t="s">
        <v>642</v>
      </c>
      <c r="D275">
        <v>230</v>
      </c>
      <c r="E275" s="22">
        <v>34981</v>
      </c>
      <c r="F275" s="22">
        <v>25630</v>
      </c>
      <c r="G275" s="22">
        <v>39656</v>
      </c>
      <c r="H275" s="22">
        <v>23741</v>
      </c>
      <c r="I275" s="22">
        <v>29007</v>
      </c>
      <c r="J275" s="22">
        <v>35920</v>
      </c>
      <c r="K275" s="22">
        <v>38261</v>
      </c>
      <c r="L275" s="22">
        <v>46741</v>
      </c>
      <c r="M275">
        <v>1.6</v>
      </c>
      <c r="N275">
        <v>8.2200000000000006</v>
      </c>
    </row>
    <row r="276" spans="1:14" x14ac:dyDescent="0.25">
      <c r="A276" t="s">
        <v>643</v>
      </c>
      <c r="B276" t="s">
        <v>113</v>
      </c>
      <c r="C276" t="s">
        <v>644</v>
      </c>
      <c r="D276">
        <v>800</v>
      </c>
      <c r="E276" s="22">
        <v>38944</v>
      </c>
      <c r="F276" s="22">
        <v>25292</v>
      </c>
      <c r="G276" s="22">
        <v>45769</v>
      </c>
      <c r="H276" s="22">
        <v>22684</v>
      </c>
      <c r="I276" s="22">
        <v>29424</v>
      </c>
      <c r="J276" s="22">
        <v>37151</v>
      </c>
      <c r="K276" s="22">
        <v>47068</v>
      </c>
      <c r="L276" s="22">
        <v>57884</v>
      </c>
      <c r="M276">
        <v>0.99</v>
      </c>
      <c r="N276">
        <v>3.88</v>
      </c>
    </row>
    <row r="277" spans="1:14" x14ac:dyDescent="0.25">
      <c r="A277" t="s">
        <v>645</v>
      </c>
      <c r="B277" t="s">
        <v>113</v>
      </c>
      <c r="C277" t="s">
        <v>646</v>
      </c>
      <c r="D277">
        <v>90</v>
      </c>
      <c r="E277" s="22">
        <v>44380</v>
      </c>
      <c r="F277" s="22">
        <v>26788</v>
      </c>
      <c r="G277" s="22">
        <v>53177</v>
      </c>
      <c r="H277" s="22">
        <v>22684</v>
      </c>
      <c r="I277" s="22">
        <v>30267</v>
      </c>
      <c r="J277" s="22">
        <v>39084</v>
      </c>
      <c r="K277" s="22">
        <v>50087</v>
      </c>
      <c r="L277" s="22">
        <v>67263</v>
      </c>
      <c r="M277">
        <v>4.16</v>
      </c>
      <c r="N277">
        <v>10.84</v>
      </c>
    </row>
    <row r="278" spans="1:14" x14ac:dyDescent="0.25">
      <c r="A278" t="s">
        <v>647</v>
      </c>
      <c r="B278" t="s">
        <v>113</v>
      </c>
      <c r="C278" t="s">
        <v>648</v>
      </c>
      <c r="D278">
        <v>30</v>
      </c>
      <c r="E278" s="22">
        <v>38353</v>
      </c>
      <c r="F278" s="22">
        <v>26014</v>
      </c>
      <c r="G278" s="22">
        <v>44522</v>
      </c>
      <c r="H278" s="22">
        <v>25201</v>
      </c>
      <c r="I278" s="22">
        <v>28784</v>
      </c>
      <c r="J278" s="22">
        <v>38201</v>
      </c>
      <c r="K278" s="22">
        <v>47702</v>
      </c>
      <c r="L278" s="22">
        <v>60455</v>
      </c>
      <c r="M278">
        <v>5.79</v>
      </c>
      <c r="N278">
        <v>20.36</v>
      </c>
    </row>
    <row r="279" spans="1:14" x14ac:dyDescent="0.25">
      <c r="A279" t="s">
        <v>649</v>
      </c>
      <c r="B279" t="s">
        <v>113</v>
      </c>
      <c r="C279" t="s">
        <v>650</v>
      </c>
      <c r="D279">
        <v>310</v>
      </c>
      <c r="E279" s="22">
        <v>29646</v>
      </c>
      <c r="F279" s="22">
        <v>23528</v>
      </c>
      <c r="G279" s="22">
        <v>32705</v>
      </c>
      <c r="H279" s="22">
        <v>22698</v>
      </c>
      <c r="I279" s="22">
        <v>23383</v>
      </c>
      <c r="J279" s="22">
        <v>29245</v>
      </c>
      <c r="K279" s="22">
        <v>35714</v>
      </c>
      <c r="L279" s="22">
        <v>36889</v>
      </c>
      <c r="M279">
        <v>1.26</v>
      </c>
      <c r="N279">
        <v>10.6</v>
      </c>
    </row>
    <row r="280" spans="1:14" x14ac:dyDescent="0.25">
      <c r="A280" t="s">
        <v>651</v>
      </c>
      <c r="B280" t="s">
        <v>113</v>
      </c>
      <c r="C280" t="s">
        <v>652</v>
      </c>
      <c r="D280">
        <v>110</v>
      </c>
      <c r="E280" s="22">
        <v>36558</v>
      </c>
      <c r="F280" s="22">
        <v>26769</v>
      </c>
      <c r="G280" s="22">
        <v>41452</v>
      </c>
      <c r="H280" s="22">
        <v>24545</v>
      </c>
      <c r="I280" s="22">
        <v>29071</v>
      </c>
      <c r="J280" s="22">
        <v>36737</v>
      </c>
      <c r="K280" s="22">
        <v>43031</v>
      </c>
      <c r="L280" s="22">
        <v>50307</v>
      </c>
      <c r="M280">
        <v>2.54</v>
      </c>
      <c r="N280">
        <v>16.02</v>
      </c>
    </row>
    <row r="281" spans="1:14" x14ac:dyDescent="0.25">
      <c r="A281" t="s">
        <v>70</v>
      </c>
      <c r="B281" t="s">
        <v>113</v>
      </c>
      <c r="C281" t="s">
        <v>71</v>
      </c>
      <c r="D281">
        <v>1120</v>
      </c>
      <c r="E281" s="22">
        <v>32684</v>
      </c>
      <c r="F281" s="22">
        <v>23977</v>
      </c>
      <c r="G281" s="22">
        <v>37038</v>
      </c>
      <c r="H281" s="22">
        <v>22123</v>
      </c>
      <c r="I281" s="22">
        <v>26202</v>
      </c>
      <c r="J281" s="22">
        <v>30126</v>
      </c>
      <c r="K281" s="22">
        <v>37700</v>
      </c>
      <c r="L281" s="22">
        <v>44174</v>
      </c>
      <c r="M281">
        <v>1</v>
      </c>
      <c r="N281">
        <v>5.0199999999999996</v>
      </c>
    </row>
    <row r="282" spans="1:14" x14ac:dyDescent="0.25">
      <c r="A282" t="s">
        <v>653</v>
      </c>
      <c r="B282" t="s">
        <v>113</v>
      </c>
      <c r="C282" t="s">
        <v>654</v>
      </c>
      <c r="D282">
        <v>30</v>
      </c>
      <c r="E282" s="22">
        <v>37161</v>
      </c>
      <c r="F282" s="22">
        <v>29339</v>
      </c>
      <c r="G282" s="22">
        <v>41072</v>
      </c>
      <c r="H282" s="22">
        <v>29511</v>
      </c>
      <c r="I282" s="22">
        <v>31576</v>
      </c>
      <c r="J282" s="22">
        <v>35410</v>
      </c>
      <c r="K282" s="22">
        <v>47205</v>
      </c>
      <c r="L282" s="22">
        <v>48242</v>
      </c>
      <c r="M282">
        <v>3.93</v>
      </c>
      <c r="N282">
        <v>25.64</v>
      </c>
    </row>
    <row r="283" spans="1:14" x14ac:dyDescent="0.25">
      <c r="A283" t="s">
        <v>655</v>
      </c>
      <c r="B283" t="s">
        <v>113</v>
      </c>
      <c r="C283" t="s">
        <v>656</v>
      </c>
      <c r="D283">
        <v>50</v>
      </c>
      <c r="E283" s="22">
        <v>28782</v>
      </c>
      <c r="F283" s="22">
        <v>21037</v>
      </c>
      <c r="G283" s="22">
        <v>32655</v>
      </c>
      <c r="H283" s="22">
        <v>18768</v>
      </c>
      <c r="I283" s="22">
        <v>24014</v>
      </c>
      <c r="J283" s="22">
        <v>29071</v>
      </c>
      <c r="K283" s="22">
        <v>30337</v>
      </c>
      <c r="L283" s="22">
        <v>39714</v>
      </c>
      <c r="M283">
        <v>3.99</v>
      </c>
      <c r="N283">
        <v>17.14</v>
      </c>
    </row>
    <row r="284" spans="1:14" x14ac:dyDescent="0.25">
      <c r="A284" t="s">
        <v>657</v>
      </c>
      <c r="B284" t="s">
        <v>113</v>
      </c>
      <c r="C284" t="s">
        <v>658</v>
      </c>
      <c r="D284">
        <v>170</v>
      </c>
      <c r="E284" s="22">
        <v>21886</v>
      </c>
      <c r="F284" s="22">
        <v>17972</v>
      </c>
      <c r="G284" s="22">
        <v>23843</v>
      </c>
      <c r="H284" s="22">
        <v>16883</v>
      </c>
      <c r="I284" s="22">
        <v>18282</v>
      </c>
      <c r="J284" s="22">
        <v>22184</v>
      </c>
      <c r="K284" s="22">
        <v>22842</v>
      </c>
      <c r="L284" s="22">
        <v>27244</v>
      </c>
      <c r="M284">
        <v>1.65</v>
      </c>
      <c r="N284">
        <v>13.36</v>
      </c>
    </row>
    <row r="285" spans="1:14" x14ac:dyDescent="0.25">
      <c r="A285" t="s">
        <v>659</v>
      </c>
      <c r="B285" t="s">
        <v>113</v>
      </c>
      <c r="C285" t="s">
        <v>660</v>
      </c>
      <c r="D285" t="s">
        <v>115</v>
      </c>
      <c r="E285" s="22">
        <v>35751</v>
      </c>
      <c r="F285" s="22">
        <v>32638</v>
      </c>
      <c r="G285" s="22">
        <v>37307</v>
      </c>
      <c r="H285" s="22">
        <v>29628</v>
      </c>
      <c r="I285" s="22">
        <v>36360</v>
      </c>
      <c r="J285" s="22">
        <v>36360</v>
      </c>
      <c r="K285" s="22">
        <v>36360</v>
      </c>
      <c r="L285" s="22">
        <v>36360</v>
      </c>
      <c r="M285">
        <v>3.21</v>
      </c>
      <c r="N285" t="s">
        <v>115</v>
      </c>
    </row>
    <row r="286" spans="1:14" x14ac:dyDescent="0.25">
      <c r="A286" t="s">
        <v>661</v>
      </c>
      <c r="B286" t="s">
        <v>113</v>
      </c>
      <c r="C286" t="s">
        <v>662</v>
      </c>
      <c r="D286">
        <v>30</v>
      </c>
      <c r="E286" s="22">
        <v>23217</v>
      </c>
      <c r="F286" s="22">
        <v>19117</v>
      </c>
      <c r="G286" s="22">
        <v>25267</v>
      </c>
      <c r="H286" s="22">
        <v>17188</v>
      </c>
      <c r="I286" s="22">
        <v>21193</v>
      </c>
      <c r="J286" s="22">
        <v>23081</v>
      </c>
      <c r="K286" s="22">
        <v>23969</v>
      </c>
      <c r="L286" s="22">
        <v>28720</v>
      </c>
      <c r="M286">
        <v>2.72</v>
      </c>
      <c r="N286">
        <v>19.95</v>
      </c>
    </row>
    <row r="287" spans="1:14" x14ac:dyDescent="0.25">
      <c r="A287" t="s">
        <v>663</v>
      </c>
      <c r="B287" t="s">
        <v>113</v>
      </c>
      <c r="C287" t="s">
        <v>664</v>
      </c>
      <c r="D287">
        <v>120</v>
      </c>
      <c r="E287" s="22">
        <v>40675</v>
      </c>
      <c r="F287" s="22">
        <v>31698</v>
      </c>
      <c r="G287" s="22">
        <v>45164</v>
      </c>
      <c r="H287" s="22">
        <v>29749</v>
      </c>
      <c r="I287" s="22">
        <v>35995</v>
      </c>
      <c r="J287" s="22">
        <v>37649</v>
      </c>
      <c r="K287" s="22">
        <v>47068</v>
      </c>
      <c r="L287" s="22">
        <v>49632</v>
      </c>
      <c r="M287">
        <v>1.87</v>
      </c>
      <c r="N287">
        <v>13.24</v>
      </c>
    </row>
    <row r="288" spans="1:14" x14ac:dyDescent="0.25">
      <c r="A288" t="s">
        <v>665</v>
      </c>
      <c r="B288" t="s">
        <v>113</v>
      </c>
      <c r="C288" t="s">
        <v>666</v>
      </c>
      <c r="D288">
        <v>50</v>
      </c>
      <c r="E288" s="22">
        <v>34204</v>
      </c>
      <c r="F288" s="22">
        <v>27317</v>
      </c>
      <c r="G288" s="22">
        <v>37648</v>
      </c>
      <c r="H288" s="22">
        <v>27776</v>
      </c>
      <c r="I288" s="22">
        <v>29104</v>
      </c>
      <c r="J288" s="22">
        <v>34095</v>
      </c>
      <c r="K288" s="22">
        <v>37422</v>
      </c>
      <c r="L288" s="22">
        <v>46462</v>
      </c>
      <c r="M288">
        <v>2.25</v>
      </c>
      <c r="N288">
        <v>17.13</v>
      </c>
    </row>
    <row r="289" spans="1:14" x14ac:dyDescent="0.25">
      <c r="A289" t="s">
        <v>667</v>
      </c>
      <c r="B289" t="s">
        <v>113</v>
      </c>
      <c r="C289" t="s">
        <v>668</v>
      </c>
      <c r="D289">
        <v>30</v>
      </c>
      <c r="E289" s="22">
        <v>32047</v>
      </c>
      <c r="F289" s="22">
        <v>20695</v>
      </c>
      <c r="G289" s="22">
        <v>37723</v>
      </c>
      <c r="H289" s="22">
        <v>17757</v>
      </c>
      <c r="I289" s="22">
        <v>23208</v>
      </c>
      <c r="J289" s="22">
        <v>29646</v>
      </c>
      <c r="K289" s="22">
        <v>45852</v>
      </c>
      <c r="L289" s="22">
        <v>47531</v>
      </c>
      <c r="M289">
        <v>6.99</v>
      </c>
      <c r="N289">
        <v>22.85</v>
      </c>
    </row>
    <row r="290" spans="1:14" x14ac:dyDescent="0.25">
      <c r="A290" t="s">
        <v>669</v>
      </c>
      <c r="B290" t="s">
        <v>113</v>
      </c>
      <c r="C290" t="s">
        <v>670</v>
      </c>
      <c r="D290">
        <v>60</v>
      </c>
      <c r="E290" s="22">
        <v>39183</v>
      </c>
      <c r="F290" s="22">
        <v>30185</v>
      </c>
      <c r="G290" s="22">
        <v>43682</v>
      </c>
      <c r="H290" s="22">
        <v>27830</v>
      </c>
      <c r="I290" s="22">
        <v>34776</v>
      </c>
      <c r="J290" s="22">
        <v>38319</v>
      </c>
      <c r="K290" s="22">
        <v>44581</v>
      </c>
      <c r="L290" s="22">
        <v>48669</v>
      </c>
      <c r="M290">
        <v>2.74</v>
      </c>
      <c r="N290">
        <v>16.66</v>
      </c>
    </row>
    <row r="291" spans="1:14" x14ac:dyDescent="0.25">
      <c r="A291" t="s">
        <v>671</v>
      </c>
      <c r="B291" t="s">
        <v>113</v>
      </c>
      <c r="C291" t="s">
        <v>672</v>
      </c>
      <c r="D291">
        <v>610</v>
      </c>
      <c r="E291" s="22">
        <v>25470</v>
      </c>
      <c r="F291" s="22">
        <v>19327</v>
      </c>
      <c r="G291" s="22">
        <v>28541</v>
      </c>
      <c r="H291" s="22">
        <v>17140</v>
      </c>
      <c r="I291" s="22">
        <v>22091</v>
      </c>
      <c r="J291" s="22">
        <v>24030</v>
      </c>
      <c r="K291" s="22">
        <v>28721</v>
      </c>
      <c r="L291" s="22">
        <v>34149</v>
      </c>
      <c r="M291">
        <v>0.98</v>
      </c>
      <c r="N291">
        <v>4.9400000000000004</v>
      </c>
    </row>
    <row r="292" spans="1:14" x14ac:dyDescent="0.25">
      <c r="A292" t="s">
        <v>673</v>
      </c>
      <c r="B292" t="s">
        <v>113</v>
      </c>
      <c r="C292" t="s">
        <v>674</v>
      </c>
      <c r="D292">
        <v>210</v>
      </c>
      <c r="E292" s="22">
        <v>32211</v>
      </c>
      <c r="F292" s="22">
        <v>19319</v>
      </c>
      <c r="G292" s="22">
        <v>38658</v>
      </c>
      <c r="H292" s="22">
        <v>17626</v>
      </c>
      <c r="I292" s="22">
        <v>22684</v>
      </c>
      <c r="J292" s="22">
        <v>29851</v>
      </c>
      <c r="K292" s="22">
        <v>41912</v>
      </c>
      <c r="L292" s="22">
        <v>48464</v>
      </c>
      <c r="M292">
        <v>3.31</v>
      </c>
      <c r="N292">
        <v>16.45</v>
      </c>
    </row>
    <row r="293" spans="1:14" x14ac:dyDescent="0.25">
      <c r="A293" t="s">
        <v>675</v>
      </c>
      <c r="B293" t="s">
        <v>113</v>
      </c>
      <c r="C293" t="s">
        <v>676</v>
      </c>
      <c r="D293">
        <v>20</v>
      </c>
      <c r="E293" s="22">
        <v>26055</v>
      </c>
      <c r="F293" s="22">
        <v>20038</v>
      </c>
      <c r="G293" s="22">
        <v>29063</v>
      </c>
      <c r="H293" s="22">
        <v>17841</v>
      </c>
      <c r="I293" s="22">
        <v>22586</v>
      </c>
      <c r="J293" s="22">
        <v>27358</v>
      </c>
      <c r="K293" s="22">
        <v>29776</v>
      </c>
      <c r="L293" s="22">
        <v>30454</v>
      </c>
      <c r="M293">
        <v>4.38</v>
      </c>
      <c r="N293">
        <v>21.74</v>
      </c>
    </row>
    <row r="294" spans="1:14" x14ac:dyDescent="0.25">
      <c r="A294" t="s">
        <v>677</v>
      </c>
      <c r="B294" t="s">
        <v>113</v>
      </c>
      <c r="C294" t="s">
        <v>678</v>
      </c>
      <c r="D294">
        <v>70</v>
      </c>
      <c r="E294" s="22">
        <v>33158</v>
      </c>
      <c r="F294" s="22">
        <v>25756</v>
      </c>
      <c r="G294" s="22">
        <v>36860</v>
      </c>
      <c r="H294" s="22">
        <v>23545</v>
      </c>
      <c r="I294" s="22">
        <v>29031</v>
      </c>
      <c r="J294" s="22">
        <v>30293</v>
      </c>
      <c r="K294" s="22">
        <v>37248</v>
      </c>
      <c r="L294" s="22">
        <v>42999</v>
      </c>
      <c r="M294">
        <v>2.88</v>
      </c>
      <c r="N294">
        <v>19.96</v>
      </c>
    </row>
    <row r="295" spans="1:14" x14ac:dyDescent="0.25">
      <c r="A295" t="s">
        <v>679</v>
      </c>
      <c r="B295" t="s">
        <v>113</v>
      </c>
      <c r="C295" t="s">
        <v>680</v>
      </c>
      <c r="D295">
        <v>100</v>
      </c>
      <c r="E295" s="22">
        <v>38324</v>
      </c>
      <c r="F295" s="22">
        <v>26577</v>
      </c>
      <c r="G295" s="22">
        <v>44198</v>
      </c>
      <c r="H295" s="22">
        <v>24131</v>
      </c>
      <c r="I295" s="22">
        <v>29951</v>
      </c>
      <c r="J295" s="22">
        <v>36852</v>
      </c>
      <c r="K295" s="22">
        <v>44533</v>
      </c>
      <c r="L295" s="22">
        <v>55512</v>
      </c>
      <c r="M295">
        <v>2.69</v>
      </c>
      <c r="N295">
        <v>12.31</v>
      </c>
    </row>
    <row r="296" spans="1:14" x14ac:dyDescent="0.25">
      <c r="A296" t="s">
        <v>681</v>
      </c>
      <c r="B296" t="s">
        <v>113</v>
      </c>
      <c r="C296" t="s">
        <v>682</v>
      </c>
      <c r="D296">
        <v>20</v>
      </c>
      <c r="E296" s="22">
        <v>32589</v>
      </c>
      <c r="F296" s="22">
        <v>20935</v>
      </c>
      <c r="G296" s="22">
        <v>38416</v>
      </c>
      <c r="H296" s="22">
        <v>17040</v>
      </c>
      <c r="I296" s="22">
        <v>23750</v>
      </c>
      <c r="J296" s="22">
        <v>30022</v>
      </c>
      <c r="K296" s="22">
        <v>37277</v>
      </c>
      <c r="L296" s="22">
        <v>53673</v>
      </c>
      <c r="M296">
        <v>6.18</v>
      </c>
      <c r="N296">
        <v>19.95</v>
      </c>
    </row>
    <row r="297" spans="1:14" x14ac:dyDescent="0.25">
      <c r="A297" t="s">
        <v>683</v>
      </c>
      <c r="B297" t="s">
        <v>113</v>
      </c>
      <c r="C297" t="s">
        <v>684</v>
      </c>
      <c r="D297">
        <v>70</v>
      </c>
      <c r="E297" s="22">
        <v>52501</v>
      </c>
      <c r="F297" s="22">
        <v>41271</v>
      </c>
      <c r="G297" s="22">
        <v>58117</v>
      </c>
      <c r="H297" s="22">
        <v>38875</v>
      </c>
      <c r="I297" s="22">
        <v>46280</v>
      </c>
      <c r="J297" s="22">
        <v>53248</v>
      </c>
      <c r="K297" s="22">
        <v>64210</v>
      </c>
      <c r="L297" s="22">
        <v>65499</v>
      </c>
      <c r="M297">
        <v>2.75</v>
      </c>
      <c r="N297">
        <v>27.55</v>
      </c>
    </row>
    <row r="298" spans="1:14" x14ac:dyDescent="0.25">
      <c r="A298" t="s">
        <v>685</v>
      </c>
      <c r="B298" t="s">
        <v>113</v>
      </c>
      <c r="C298" t="s">
        <v>686</v>
      </c>
      <c r="D298">
        <v>270</v>
      </c>
      <c r="E298" s="22">
        <v>52112</v>
      </c>
      <c r="F298" s="22">
        <v>39321</v>
      </c>
      <c r="G298" s="22">
        <v>58508</v>
      </c>
      <c r="H298" s="22">
        <v>38501</v>
      </c>
      <c r="I298" s="22">
        <v>39645</v>
      </c>
      <c r="J298" s="22">
        <v>48173</v>
      </c>
      <c r="K298" s="22">
        <v>67226</v>
      </c>
      <c r="L298" s="22">
        <v>67226</v>
      </c>
      <c r="M298">
        <v>2.34</v>
      </c>
      <c r="N298">
        <v>27.85</v>
      </c>
    </row>
    <row r="299" spans="1:14" x14ac:dyDescent="0.25">
      <c r="A299" t="s">
        <v>687</v>
      </c>
      <c r="B299" t="s">
        <v>113</v>
      </c>
      <c r="C299" t="s">
        <v>688</v>
      </c>
      <c r="D299">
        <v>540</v>
      </c>
      <c r="E299" s="22">
        <v>33618</v>
      </c>
      <c r="F299" s="22">
        <v>25912</v>
      </c>
      <c r="G299" s="22">
        <v>37471</v>
      </c>
      <c r="H299" s="22">
        <v>23454</v>
      </c>
      <c r="I299" s="22">
        <v>30014</v>
      </c>
      <c r="J299" s="22">
        <v>30014</v>
      </c>
      <c r="K299" s="22">
        <v>36751</v>
      </c>
      <c r="L299" s="22">
        <v>46641</v>
      </c>
      <c r="M299">
        <v>3.12</v>
      </c>
      <c r="N299">
        <v>11.82</v>
      </c>
    </row>
    <row r="300" spans="1:14" x14ac:dyDescent="0.25">
      <c r="A300" t="s">
        <v>689</v>
      </c>
      <c r="B300" t="s">
        <v>113</v>
      </c>
      <c r="C300" t="s">
        <v>690</v>
      </c>
      <c r="D300">
        <v>450</v>
      </c>
      <c r="E300" s="22">
        <v>32129</v>
      </c>
      <c r="F300" s="22">
        <v>24281</v>
      </c>
      <c r="G300" s="22">
        <v>36053</v>
      </c>
      <c r="H300" s="22">
        <v>24003</v>
      </c>
      <c r="I300" s="22">
        <v>27097</v>
      </c>
      <c r="J300" s="22">
        <v>29824</v>
      </c>
      <c r="K300" s="22">
        <v>36934</v>
      </c>
      <c r="L300" s="22">
        <v>45852</v>
      </c>
      <c r="M300">
        <v>1.41</v>
      </c>
      <c r="N300">
        <v>7.54</v>
      </c>
    </row>
    <row r="301" spans="1:14" x14ac:dyDescent="0.25">
      <c r="A301" t="s">
        <v>691</v>
      </c>
      <c r="B301" t="s">
        <v>113</v>
      </c>
      <c r="C301" t="s">
        <v>692</v>
      </c>
      <c r="D301">
        <v>20</v>
      </c>
      <c r="E301" s="22">
        <v>26257</v>
      </c>
      <c r="F301" s="22">
        <v>19384</v>
      </c>
      <c r="G301" s="22">
        <v>29693</v>
      </c>
      <c r="H301" s="22">
        <v>17394</v>
      </c>
      <c r="I301" s="22">
        <v>22030</v>
      </c>
      <c r="J301" s="22">
        <v>24014</v>
      </c>
      <c r="K301" s="22">
        <v>34375</v>
      </c>
      <c r="L301" s="22">
        <v>37534</v>
      </c>
      <c r="M301">
        <v>7.93</v>
      </c>
      <c r="N301">
        <v>26.51</v>
      </c>
    </row>
    <row r="302" spans="1:14" x14ac:dyDescent="0.25">
      <c r="A302" t="s">
        <v>693</v>
      </c>
      <c r="B302" t="s">
        <v>113</v>
      </c>
      <c r="C302" t="s">
        <v>694</v>
      </c>
      <c r="D302">
        <v>140</v>
      </c>
      <c r="E302" s="22">
        <v>54571</v>
      </c>
      <c r="F302" s="22">
        <v>39406</v>
      </c>
      <c r="G302" s="22">
        <v>62153</v>
      </c>
      <c r="H302" s="22">
        <v>37502</v>
      </c>
      <c r="I302" s="22">
        <v>44329</v>
      </c>
      <c r="J302" s="22">
        <v>48830</v>
      </c>
      <c r="K302" s="22">
        <v>63028</v>
      </c>
      <c r="L302" s="22">
        <v>76596</v>
      </c>
      <c r="M302">
        <v>2</v>
      </c>
      <c r="N302">
        <v>9.7100000000000009</v>
      </c>
    </row>
    <row r="303" spans="1:14" x14ac:dyDescent="0.25">
      <c r="A303" t="s">
        <v>695</v>
      </c>
      <c r="B303" t="s">
        <v>113</v>
      </c>
      <c r="C303" t="s">
        <v>696</v>
      </c>
      <c r="D303">
        <v>70</v>
      </c>
      <c r="E303" s="22">
        <v>37228</v>
      </c>
      <c r="F303" s="22">
        <v>31608</v>
      </c>
      <c r="G303" s="22">
        <v>40038</v>
      </c>
      <c r="H303" s="22">
        <v>29335</v>
      </c>
      <c r="I303" s="22">
        <v>35990</v>
      </c>
      <c r="J303" s="22">
        <v>36664</v>
      </c>
      <c r="K303" s="22">
        <v>37396</v>
      </c>
      <c r="L303" s="22">
        <v>46179</v>
      </c>
      <c r="M303">
        <v>2.4700000000000002</v>
      </c>
      <c r="N303">
        <v>13.86</v>
      </c>
    </row>
    <row r="304" spans="1:14" x14ac:dyDescent="0.25">
      <c r="A304" t="s">
        <v>94</v>
      </c>
      <c r="B304" t="s">
        <v>113</v>
      </c>
      <c r="C304" t="s">
        <v>697</v>
      </c>
      <c r="D304">
        <v>340</v>
      </c>
      <c r="E304" s="22">
        <v>33561</v>
      </c>
      <c r="F304" s="22">
        <v>25118</v>
      </c>
      <c r="G304" s="22">
        <v>37783</v>
      </c>
      <c r="H304" s="22">
        <v>23208</v>
      </c>
      <c r="I304" s="22">
        <v>28469</v>
      </c>
      <c r="J304" s="22">
        <v>33892</v>
      </c>
      <c r="K304" s="22">
        <v>36852</v>
      </c>
      <c r="L304" s="22">
        <v>45852</v>
      </c>
      <c r="M304">
        <v>1.39</v>
      </c>
      <c r="N304">
        <v>8.14</v>
      </c>
    </row>
    <row r="305" spans="1:14" x14ac:dyDescent="0.25">
      <c r="A305" t="s">
        <v>698</v>
      </c>
      <c r="B305" t="s">
        <v>113</v>
      </c>
      <c r="C305" t="s">
        <v>699</v>
      </c>
      <c r="D305">
        <v>1080</v>
      </c>
      <c r="E305" s="22">
        <v>33390</v>
      </c>
      <c r="F305" s="22">
        <v>24295</v>
      </c>
      <c r="G305" s="22">
        <v>37937</v>
      </c>
      <c r="H305" s="22">
        <v>22664</v>
      </c>
      <c r="I305" s="22">
        <v>28499</v>
      </c>
      <c r="J305" s="22">
        <v>30054</v>
      </c>
      <c r="K305" s="22">
        <v>37690</v>
      </c>
      <c r="L305" s="22">
        <v>46600</v>
      </c>
      <c r="M305">
        <v>0.77</v>
      </c>
      <c r="N305">
        <v>3.95</v>
      </c>
    </row>
    <row r="306" spans="1:14" x14ac:dyDescent="0.25">
      <c r="A306" t="s">
        <v>700</v>
      </c>
      <c r="B306" t="s">
        <v>113</v>
      </c>
      <c r="C306" t="s">
        <v>701</v>
      </c>
      <c r="D306">
        <v>120</v>
      </c>
      <c r="E306" s="22">
        <v>32541</v>
      </c>
      <c r="F306" s="22">
        <v>26640</v>
      </c>
      <c r="G306" s="22">
        <v>35491</v>
      </c>
      <c r="H306" s="22">
        <v>24913</v>
      </c>
      <c r="I306" s="22">
        <v>29652</v>
      </c>
      <c r="J306" s="22">
        <v>33974</v>
      </c>
      <c r="K306" s="22">
        <v>33984</v>
      </c>
      <c r="L306" s="22">
        <v>36710</v>
      </c>
      <c r="M306">
        <v>2.39</v>
      </c>
      <c r="N306">
        <v>14.02</v>
      </c>
    </row>
    <row r="307" spans="1:14" x14ac:dyDescent="0.25">
      <c r="A307" t="s">
        <v>702</v>
      </c>
      <c r="B307" t="s">
        <v>113</v>
      </c>
      <c r="C307" t="s">
        <v>703</v>
      </c>
      <c r="D307">
        <v>170</v>
      </c>
      <c r="E307" s="22">
        <v>38008</v>
      </c>
      <c r="F307" s="22">
        <v>33704</v>
      </c>
      <c r="G307" s="22">
        <v>40160</v>
      </c>
      <c r="H307" s="22">
        <v>30014</v>
      </c>
      <c r="I307" s="22">
        <v>38002</v>
      </c>
      <c r="J307" s="22">
        <v>38002</v>
      </c>
      <c r="K307" s="22">
        <v>38002</v>
      </c>
      <c r="L307" s="22">
        <v>46641</v>
      </c>
      <c r="M307">
        <v>2.54</v>
      </c>
      <c r="N307">
        <v>19.739999999999998</v>
      </c>
    </row>
    <row r="308" spans="1:14" x14ac:dyDescent="0.25">
      <c r="A308" t="s">
        <v>704</v>
      </c>
      <c r="B308" t="s">
        <v>113</v>
      </c>
      <c r="C308" t="s">
        <v>705</v>
      </c>
      <c r="D308">
        <v>10</v>
      </c>
      <c r="E308" s="22">
        <v>37284</v>
      </c>
      <c r="F308" s="22">
        <v>23479</v>
      </c>
      <c r="G308" s="22">
        <v>44187</v>
      </c>
      <c r="H308" s="22">
        <v>21494</v>
      </c>
      <c r="I308" s="22">
        <v>26427</v>
      </c>
      <c r="J308" s="22">
        <v>33436</v>
      </c>
      <c r="K308" s="22">
        <v>49123</v>
      </c>
      <c r="L308" s="22">
        <v>58893</v>
      </c>
      <c r="M308">
        <v>10</v>
      </c>
      <c r="N308">
        <v>30.97</v>
      </c>
    </row>
    <row r="309" spans="1:14" x14ac:dyDescent="0.25">
      <c r="A309" t="s">
        <v>706</v>
      </c>
      <c r="B309" t="s">
        <v>113</v>
      </c>
      <c r="C309" t="s">
        <v>707</v>
      </c>
      <c r="D309">
        <v>1770</v>
      </c>
      <c r="E309" s="22">
        <v>31137</v>
      </c>
      <c r="F309" s="22">
        <v>20291</v>
      </c>
      <c r="G309" s="22">
        <v>36561</v>
      </c>
      <c r="H309" s="22">
        <v>17704</v>
      </c>
      <c r="I309" s="22">
        <v>23042</v>
      </c>
      <c r="J309" s="22">
        <v>29227</v>
      </c>
      <c r="K309" s="22">
        <v>36717</v>
      </c>
      <c r="L309" s="22">
        <v>46351</v>
      </c>
      <c r="M309">
        <v>0.79</v>
      </c>
      <c r="N309">
        <v>3.04</v>
      </c>
    </row>
    <row r="310" spans="1:14" x14ac:dyDescent="0.25">
      <c r="A310" t="s">
        <v>708</v>
      </c>
      <c r="B310" t="s">
        <v>113</v>
      </c>
      <c r="C310" t="s">
        <v>709</v>
      </c>
      <c r="D310">
        <v>20</v>
      </c>
      <c r="E310" s="22">
        <v>23803</v>
      </c>
      <c r="F310" s="22">
        <v>17734</v>
      </c>
      <c r="G310" s="22">
        <v>26838</v>
      </c>
      <c r="H310" s="22">
        <v>17757</v>
      </c>
      <c r="I310" s="22">
        <v>17757</v>
      </c>
      <c r="J310" s="22">
        <v>22551</v>
      </c>
      <c r="K310" s="22">
        <v>29071</v>
      </c>
      <c r="L310" s="22">
        <v>29743</v>
      </c>
      <c r="M310">
        <v>8.0399999999999991</v>
      </c>
      <c r="N310">
        <v>24.88</v>
      </c>
    </row>
    <row r="311" spans="1:14" x14ac:dyDescent="0.25">
      <c r="A311" t="s">
        <v>710</v>
      </c>
      <c r="B311" t="s">
        <v>113</v>
      </c>
      <c r="C311" t="s">
        <v>711</v>
      </c>
      <c r="D311">
        <v>50</v>
      </c>
      <c r="E311" s="22">
        <v>41988</v>
      </c>
      <c r="F311" s="22">
        <v>29522</v>
      </c>
      <c r="G311" s="22">
        <v>48221</v>
      </c>
      <c r="H311" s="22">
        <v>26110</v>
      </c>
      <c r="I311" s="22">
        <v>35256</v>
      </c>
      <c r="J311" s="22">
        <v>43455</v>
      </c>
      <c r="K311" s="22">
        <v>47531</v>
      </c>
      <c r="L311" s="22">
        <v>59842</v>
      </c>
      <c r="M311">
        <v>4.1900000000000004</v>
      </c>
      <c r="N311">
        <v>20.399999999999999</v>
      </c>
    </row>
    <row r="312" spans="1:14" x14ac:dyDescent="0.25">
      <c r="A312" t="s">
        <v>712</v>
      </c>
      <c r="B312" t="s">
        <v>113</v>
      </c>
      <c r="C312" t="s">
        <v>713</v>
      </c>
      <c r="D312">
        <v>30</v>
      </c>
      <c r="E312" s="22">
        <v>30391</v>
      </c>
      <c r="F312" s="22">
        <v>22730</v>
      </c>
      <c r="G312" s="22">
        <v>34221</v>
      </c>
      <c r="H312" s="22">
        <v>23372</v>
      </c>
      <c r="I312" s="22">
        <v>23720</v>
      </c>
      <c r="J312" s="22">
        <v>29505</v>
      </c>
      <c r="K312" s="22">
        <v>37078</v>
      </c>
      <c r="L312" s="22">
        <v>38338</v>
      </c>
      <c r="M312">
        <v>4.63</v>
      </c>
      <c r="N312">
        <v>31.06</v>
      </c>
    </row>
    <row r="313" spans="1:14" x14ac:dyDescent="0.25">
      <c r="A313" t="s">
        <v>714</v>
      </c>
      <c r="B313" t="s">
        <v>113</v>
      </c>
      <c r="C313" t="s">
        <v>715</v>
      </c>
      <c r="D313">
        <v>60</v>
      </c>
      <c r="E313" s="22">
        <v>26928</v>
      </c>
      <c r="F313" s="22">
        <v>20108</v>
      </c>
      <c r="G313" s="22">
        <v>30337</v>
      </c>
      <c r="H313" s="22">
        <v>17841</v>
      </c>
      <c r="I313" s="22">
        <v>21349</v>
      </c>
      <c r="J313" s="22">
        <v>27169</v>
      </c>
      <c r="K313" s="22">
        <v>29782</v>
      </c>
      <c r="L313" s="22">
        <v>36447</v>
      </c>
      <c r="M313">
        <v>2.67</v>
      </c>
      <c r="N313">
        <v>17.940000000000001</v>
      </c>
    </row>
    <row r="314" spans="1:14" x14ac:dyDescent="0.25">
      <c r="A314" t="s">
        <v>716</v>
      </c>
      <c r="B314" t="s">
        <v>113</v>
      </c>
      <c r="C314" t="s">
        <v>717</v>
      </c>
      <c r="D314">
        <v>40</v>
      </c>
      <c r="E314" s="22">
        <v>27220</v>
      </c>
      <c r="F314" s="22">
        <v>17525</v>
      </c>
      <c r="G314" s="22">
        <v>32067</v>
      </c>
      <c r="H314" s="22">
        <v>17581</v>
      </c>
      <c r="I314" s="22">
        <v>17581</v>
      </c>
      <c r="J314" s="22">
        <v>23579</v>
      </c>
      <c r="K314" s="22">
        <v>35517</v>
      </c>
      <c r="L314" s="22">
        <v>37483</v>
      </c>
      <c r="M314">
        <v>7.88</v>
      </c>
      <c r="N314">
        <v>24.93</v>
      </c>
    </row>
    <row r="315" spans="1:14" x14ac:dyDescent="0.25">
      <c r="A315" t="s">
        <v>718</v>
      </c>
      <c r="B315" t="s">
        <v>113</v>
      </c>
      <c r="C315" t="s">
        <v>719</v>
      </c>
      <c r="D315">
        <v>340</v>
      </c>
      <c r="E315" s="22">
        <v>66326</v>
      </c>
      <c r="F315" s="22">
        <v>42454</v>
      </c>
      <c r="G315" s="22">
        <v>78261</v>
      </c>
      <c r="H315" s="22">
        <v>38033</v>
      </c>
      <c r="I315" s="22">
        <v>47554</v>
      </c>
      <c r="J315" s="22">
        <v>60551</v>
      </c>
      <c r="K315" s="22">
        <v>77833</v>
      </c>
      <c r="L315" s="22">
        <v>98568</v>
      </c>
      <c r="M315">
        <v>1.79</v>
      </c>
      <c r="N315">
        <v>6.98</v>
      </c>
    </row>
    <row r="316" spans="1:14" x14ac:dyDescent="0.25">
      <c r="A316" t="s">
        <v>720</v>
      </c>
      <c r="B316" t="s">
        <v>113</v>
      </c>
      <c r="C316" t="s">
        <v>721</v>
      </c>
      <c r="D316">
        <v>120</v>
      </c>
      <c r="E316" s="22">
        <v>38723</v>
      </c>
      <c r="F316" s="22">
        <v>30477</v>
      </c>
      <c r="G316" s="22">
        <v>42846</v>
      </c>
      <c r="H316" s="22">
        <v>28810</v>
      </c>
      <c r="I316" s="22">
        <v>34724</v>
      </c>
      <c r="J316" s="22">
        <v>36922</v>
      </c>
      <c r="K316" s="22">
        <v>44375</v>
      </c>
      <c r="L316" s="22">
        <v>47417</v>
      </c>
      <c r="M316">
        <v>1.9</v>
      </c>
      <c r="N316">
        <v>11.39</v>
      </c>
    </row>
    <row r="317" spans="1:14" x14ac:dyDescent="0.25">
      <c r="A317" t="s">
        <v>722</v>
      </c>
      <c r="B317" t="s">
        <v>113</v>
      </c>
      <c r="C317" t="s">
        <v>723</v>
      </c>
      <c r="D317">
        <v>100</v>
      </c>
      <c r="E317" s="22">
        <v>39717</v>
      </c>
      <c r="F317" s="22">
        <v>32081</v>
      </c>
      <c r="G317" s="22">
        <v>43535</v>
      </c>
      <c r="H317" s="22">
        <v>29859</v>
      </c>
      <c r="I317" s="22">
        <v>34804</v>
      </c>
      <c r="J317" s="22">
        <v>37496</v>
      </c>
      <c r="K317" s="22">
        <v>45355</v>
      </c>
      <c r="L317" s="22">
        <v>49230</v>
      </c>
      <c r="M317">
        <v>2.19</v>
      </c>
      <c r="N317">
        <v>14.58</v>
      </c>
    </row>
    <row r="318" spans="1:14" x14ac:dyDescent="0.25">
      <c r="A318" t="s">
        <v>74</v>
      </c>
      <c r="B318" t="s">
        <v>113</v>
      </c>
      <c r="C318" t="s">
        <v>75</v>
      </c>
      <c r="D318">
        <v>520</v>
      </c>
      <c r="E318" s="22">
        <v>31616</v>
      </c>
      <c r="F318" s="22">
        <v>24789</v>
      </c>
      <c r="G318" s="22">
        <v>35030</v>
      </c>
      <c r="H318" s="22">
        <v>23076</v>
      </c>
      <c r="I318" s="22">
        <v>27936</v>
      </c>
      <c r="J318" s="22">
        <v>29459</v>
      </c>
      <c r="K318" s="22">
        <v>36446</v>
      </c>
      <c r="L318" s="22">
        <v>38615</v>
      </c>
      <c r="M318">
        <v>1.02</v>
      </c>
      <c r="N318">
        <v>7.14</v>
      </c>
    </row>
    <row r="319" spans="1:14" x14ac:dyDescent="0.25">
      <c r="A319" t="s">
        <v>724</v>
      </c>
      <c r="B319" t="s">
        <v>113</v>
      </c>
      <c r="C319" t="s">
        <v>725</v>
      </c>
      <c r="D319">
        <v>10</v>
      </c>
      <c r="E319" s="22">
        <v>38445</v>
      </c>
      <c r="F319" s="22">
        <v>29002</v>
      </c>
      <c r="G319" s="22">
        <v>43167</v>
      </c>
      <c r="H319" s="22">
        <v>29314</v>
      </c>
      <c r="I319" s="22">
        <v>29314</v>
      </c>
      <c r="J319" s="22">
        <v>36679</v>
      </c>
      <c r="K319" s="22">
        <v>45486</v>
      </c>
      <c r="L319" s="22">
        <v>51595</v>
      </c>
      <c r="M319">
        <v>6.14</v>
      </c>
      <c r="N319">
        <v>29.72</v>
      </c>
    </row>
    <row r="320" spans="1:14" x14ac:dyDescent="0.25">
      <c r="A320" t="s">
        <v>726</v>
      </c>
      <c r="B320" t="s">
        <v>113</v>
      </c>
      <c r="C320" t="s">
        <v>727</v>
      </c>
      <c r="D320">
        <v>280</v>
      </c>
      <c r="E320" s="22">
        <v>40941</v>
      </c>
      <c r="F320" s="22">
        <v>32064</v>
      </c>
      <c r="G320" s="22">
        <v>45380</v>
      </c>
      <c r="H320" s="22">
        <v>29452</v>
      </c>
      <c r="I320" s="22">
        <v>35752</v>
      </c>
      <c r="J320" s="22">
        <v>38663</v>
      </c>
      <c r="K320" s="22">
        <v>47295</v>
      </c>
      <c r="L320" s="22">
        <v>48356</v>
      </c>
      <c r="M320">
        <v>1.35</v>
      </c>
      <c r="N320">
        <v>10.26</v>
      </c>
    </row>
    <row r="321" spans="1:14" x14ac:dyDescent="0.25">
      <c r="A321" t="s">
        <v>728</v>
      </c>
      <c r="B321" t="s">
        <v>113</v>
      </c>
      <c r="C321" t="s">
        <v>729</v>
      </c>
      <c r="D321">
        <v>250</v>
      </c>
      <c r="E321" s="22">
        <v>50171</v>
      </c>
      <c r="F321" s="22">
        <v>34341</v>
      </c>
      <c r="G321" s="22">
        <v>58086</v>
      </c>
      <c r="H321" s="22">
        <v>30591</v>
      </c>
      <c r="I321" s="22">
        <v>38148</v>
      </c>
      <c r="J321" s="22">
        <v>47041</v>
      </c>
      <c r="K321" s="22">
        <v>61026</v>
      </c>
      <c r="L321" s="22">
        <v>63937</v>
      </c>
      <c r="M321">
        <v>1.79</v>
      </c>
      <c r="N321">
        <v>10.43</v>
      </c>
    </row>
    <row r="322" spans="1:14" x14ac:dyDescent="0.25">
      <c r="A322" t="s">
        <v>730</v>
      </c>
      <c r="B322" t="s">
        <v>113</v>
      </c>
      <c r="C322" t="s">
        <v>731</v>
      </c>
      <c r="D322">
        <v>30</v>
      </c>
      <c r="E322" s="22">
        <v>32112</v>
      </c>
      <c r="F322" s="22">
        <v>24123</v>
      </c>
      <c r="G322" s="22">
        <v>36106</v>
      </c>
      <c r="H322" s="22">
        <v>22974</v>
      </c>
      <c r="I322" s="22">
        <v>24862</v>
      </c>
      <c r="J322" s="22">
        <v>33483</v>
      </c>
      <c r="K322" s="22">
        <v>36093</v>
      </c>
      <c r="L322" s="22">
        <v>43503</v>
      </c>
      <c r="M322">
        <v>4.57</v>
      </c>
      <c r="N322">
        <v>25.69</v>
      </c>
    </row>
    <row r="323" spans="1:14" x14ac:dyDescent="0.25">
      <c r="A323" t="s">
        <v>732</v>
      </c>
      <c r="B323" t="s">
        <v>113</v>
      </c>
      <c r="C323" t="s">
        <v>733</v>
      </c>
      <c r="D323">
        <v>20</v>
      </c>
      <c r="E323" s="22">
        <v>37716</v>
      </c>
      <c r="F323" s="22">
        <v>30786</v>
      </c>
      <c r="G323" s="22">
        <v>41182</v>
      </c>
      <c r="H323" s="22">
        <v>27292</v>
      </c>
      <c r="I323" s="22">
        <v>36128</v>
      </c>
      <c r="J323" s="22">
        <v>36825</v>
      </c>
      <c r="K323" s="22">
        <v>36825</v>
      </c>
      <c r="L323" s="22">
        <v>46521</v>
      </c>
      <c r="M323">
        <v>6.88</v>
      </c>
      <c r="N323">
        <v>35.92</v>
      </c>
    </row>
    <row r="324" spans="1:14" x14ac:dyDescent="0.25">
      <c r="A324" t="s">
        <v>734</v>
      </c>
      <c r="B324" t="s">
        <v>113</v>
      </c>
      <c r="C324" t="s">
        <v>735</v>
      </c>
      <c r="D324">
        <v>40</v>
      </c>
      <c r="E324" s="22">
        <v>36172</v>
      </c>
      <c r="F324" s="22">
        <v>27545</v>
      </c>
      <c r="G324" s="22">
        <v>40486</v>
      </c>
      <c r="H324" s="22">
        <v>26653</v>
      </c>
      <c r="I324" s="22">
        <v>30281</v>
      </c>
      <c r="J324" s="22">
        <v>35647</v>
      </c>
      <c r="K324" s="22">
        <v>38063</v>
      </c>
      <c r="L324" s="22">
        <v>46641</v>
      </c>
      <c r="M324">
        <v>3.44</v>
      </c>
      <c r="N324">
        <v>19.57</v>
      </c>
    </row>
    <row r="325" spans="1:14" x14ac:dyDescent="0.25">
      <c r="A325" t="s">
        <v>736</v>
      </c>
      <c r="B325" t="s">
        <v>113</v>
      </c>
      <c r="C325" t="s">
        <v>737</v>
      </c>
      <c r="D325">
        <v>200</v>
      </c>
      <c r="E325" s="22">
        <v>46686</v>
      </c>
      <c r="F325" s="22">
        <v>30697</v>
      </c>
      <c r="G325" s="22">
        <v>54681</v>
      </c>
      <c r="H325" s="22">
        <v>28580</v>
      </c>
      <c r="I325" s="22">
        <v>35922</v>
      </c>
      <c r="J325" s="22">
        <v>45852</v>
      </c>
      <c r="K325" s="22">
        <v>56872</v>
      </c>
      <c r="L325" s="22">
        <v>61026</v>
      </c>
      <c r="M325">
        <v>3.32</v>
      </c>
      <c r="N325">
        <v>11.87</v>
      </c>
    </row>
    <row r="326" spans="1:14" x14ac:dyDescent="0.25">
      <c r="A326" t="s">
        <v>738</v>
      </c>
      <c r="B326" t="s">
        <v>113</v>
      </c>
      <c r="C326" t="s">
        <v>739</v>
      </c>
      <c r="D326">
        <v>10</v>
      </c>
      <c r="E326" s="22">
        <v>33491</v>
      </c>
      <c r="F326" s="22">
        <v>29184</v>
      </c>
      <c r="G326" s="22">
        <v>35645</v>
      </c>
      <c r="H326" s="22">
        <v>29372</v>
      </c>
      <c r="I326" s="22">
        <v>29673</v>
      </c>
      <c r="J326" s="22">
        <v>31034</v>
      </c>
      <c r="K326" s="22">
        <v>36825</v>
      </c>
      <c r="L326" s="22">
        <v>39598</v>
      </c>
      <c r="M326">
        <v>5.66</v>
      </c>
      <c r="N326">
        <v>34.270000000000003</v>
      </c>
    </row>
    <row r="327" spans="1:14" x14ac:dyDescent="0.25">
      <c r="A327" t="s">
        <v>740</v>
      </c>
      <c r="B327" t="s">
        <v>113</v>
      </c>
      <c r="C327" t="s">
        <v>741</v>
      </c>
      <c r="D327">
        <v>20</v>
      </c>
      <c r="E327" s="22">
        <v>32445</v>
      </c>
      <c r="F327" s="22">
        <v>27432</v>
      </c>
      <c r="G327" s="22">
        <v>34952</v>
      </c>
      <c r="H327" s="22">
        <v>23596</v>
      </c>
      <c r="I327" s="22">
        <v>29755</v>
      </c>
      <c r="J327" s="22">
        <v>29755</v>
      </c>
      <c r="K327" s="22">
        <v>30802</v>
      </c>
      <c r="L327" s="22">
        <v>47736</v>
      </c>
      <c r="M327">
        <v>7.77</v>
      </c>
      <c r="N327">
        <v>31.64</v>
      </c>
    </row>
    <row r="328" spans="1:14" x14ac:dyDescent="0.25">
      <c r="A328" t="s">
        <v>742</v>
      </c>
      <c r="B328" t="s">
        <v>113</v>
      </c>
      <c r="C328" t="s">
        <v>743</v>
      </c>
      <c r="D328">
        <v>90</v>
      </c>
      <c r="E328" s="22">
        <v>42131</v>
      </c>
      <c r="F328" s="22">
        <v>28283</v>
      </c>
      <c r="G328" s="22">
        <v>49054</v>
      </c>
      <c r="H328" s="22">
        <v>23197</v>
      </c>
      <c r="I328" s="22">
        <v>29979</v>
      </c>
      <c r="J328" s="22">
        <v>38063</v>
      </c>
      <c r="K328" s="22">
        <v>48968</v>
      </c>
      <c r="L328" s="22">
        <v>61713</v>
      </c>
      <c r="M328">
        <v>4.25</v>
      </c>
      <c r="N328">
        <v>20.41</v>
      </c>
    </row>
    <row r="329" spans="1:14" x14ac:dyDescent="0.25">
      <c r="A329" t="s">
        <v>744</v>
      </c>
      <c r="B329" t="s">
        <v>113</v>
      </c>
      <c r="C329" t="s">
        <v>745</v>
      </c>
      <c r="D329">
        <v>80</v>
      </c>
      <c r="E329" s="22">
        <v>33036</v>
      </c>
      <c r="F329" s="22">
        <v>27541</v>
      </c>
      <c r="G329" s="22">
        <v>35783</v>
      </c>
      <c r="H329" s="22">
        <v>27640</v>
      </c>
      <c r="I329" s="22">
        <v>28181</v>
      </c>
      <c r="J329" s="22">
        <v>29775</v>
      </c>
      <c r="K329" s="22">
        <v>36474</v>
      </c>
      <c r="L329" s="22">
        <v>42866</v>
      </c>
      <c r="M329">
        <v>2.0499999999999998</v>
      </c>
      <c r="N329">
        <v>14.58</v>
      </c>
    </row>
    <row r="330" spans="1:14" x14ac:dyDescent="0.25">
      <c r="A330" t="s">
        <v>746</v>
      </c>
      <c r="B330" t="s">
        <v>113</v>
      </c>
      <c r="C330" t="s">
        <v>747</v>
      </c>
      <c r="D330">
        <v>50</v>
      </c>
      <c r="E330" s="22">
        <v>30292</v>
      </c>
      <c r="F330" s="22">
        <v>24664</v>
      </c>
      <c r="G330" s="22">
        <v>33105</v>
      </c>
      <c r="H330" s="22">
        <v>22551</v>
      </c>
      <c r="I330" s="22">
        <v>28099</v>
      </c>
      <c r="J330" s="22">
        <v>29046</v>
      </c>
      <c r="K330" s="22">
        <v>35400</v>
      </c>
      <c r="L330" s="22">
        <v>36360</v>
      </c>
      <c r="M330">
        <v>2.54</v>
      </c>
      <c r="N330">
        <v>17.39</v>
      </c>
    </row>
    <row r="331" spans="1:14" x14ac:dyDescent="0.25">
      <c r="A331" t="s">
        <v>748</v>
      </c>
      <c r="B331" t="s">
        <v>113</v>
      </c>
      <c r="C331" t="s">
        <v>749</v>
      </c>
      <c r="D331">
        <v>50</v>
      </c>
      <c r="E331" s="22">
        <v>57579</v>
      </c>
      <c r="F331" s="22">
        <v>37294</v>
      </c>
      <c r="G331" s="22">
        <v>67721</v>
      </c>
      <c r="H331" s="22">
        <v>37268</v>
      </c>
      <c r="I331" s="22">
        <v>38505</v>
      </c>
      <c r="J331" s="22">
        <v>58624</v>
      </c>
      <c r="K331" s="22">
        <v>61359</v>
      </c>
      <c r="L331" s="22">
        <v>92976</v>
      </c>
      <c r="M331">
        <v>4.33</v>
      </c>
      <c r="N331">
        <v>18.25</v>
      </c>
    </row>
    <row r="332" spans="1:14" x14ac:dyDescent="0.25">
      <c r="A332" t="s">
        <v>750</v>
      </c>
      <c r="B332" t="s">
        <v>113</v>
      </c>
      <c r="C332" t="s">
        <v>751</v>
      </c>
      <c r="D332">
        <v>120</v>
      </c>
      <c r="E332" s="22">
        <v>32856</v>
      </c>
      <c r="F332" s="22">
        <v>24855</v>
      </c>
      <c r="G332" s="22">
        <v>36856</v>
      </c>
      <c r="H332" s="22">
        <v>22723</v>
      </c>
      <c r="I332" s="22">
        <v>28736</v>
      </c>
      <c r="J332" s="22">
        <v>30290</v>
      </c>
      <c r="K332" s="22">
        <v>37980</v>
      </c>
      <c r="L332" s="22">
        <v>43355</v>
      </c>
      <c r="M332">
        <v>2.38</v>
      </c>
      <c r="N332">
        <v>16.670000000000002</v>
      </c>
    </row>
    <row r="333" spans="1:14" x14ac:dyDescent="0.25">
      <c r="A333" t="s">
        <v>752</v>
      </c>
      <c r="B333" t="s">
        <v>113</v>
      </c>
      <c r="C333" t="s">
        <v>753</v>
      </c>
      <c r="D333">
        <v>50</v>
      </c>
      <c r="E333" s="22">
        <v>51031</v>
      </c>
      <c r="F333" s="22">
        <v>33316</v>
      </c>
      <c r="G333" s="22">
        <v>59888</v>
      </c>
      <c r="H333" s="22">
        <v>33163</v>
      </c>
      <c r="I333" s="22">
        <v>36751</v>
      </c>
      <c r="J333" s="22">
        <v>45092</v>
      </c>
      <c r="K333" s="22">
        <v>60503</v>
      </c>
      <c r="L333" s="22">
        <v>83276</v>
      </c>
      <c r="M333">
        <v>5.14</v>
      </c>
      <c r="N333">
        <v>16.420000000000002</v>
      </c>
    </row>
    <row r="334" spans="1:14" x14ac:dyDescent="0.25">
      <c r="A334" t="s">
        <v>754</v>
      </c>
      <c r="B334" t="s">
        <v>113</v>
      </c>
      <c r="C334" t="s">
        <v>755</v>
      </c>
      <c r="D334">
        <v>90</v>
      </c>
      <c r="E334" s="22">
        <v>41179</v>
      </c>
      <c r="F334" s="22">
        <v>25625</v>
      </c>
      <c r="G334" s="22">
        <v>48957</v>
      </c>
      <c r="H334" s="22">
        <v>22684</v>
      </c>
      <c r="I334" s="22">
        <v>29007</v>
      </c>
      <c r="J334" s="22">
        <v>36756</v>
      </c>
      <c r="K334" s="22">
        <v>46903</v>
      </c>
      <c r="L334" s="22">
        <v>61026</v>
      </c>
      <c r="M334">
        <v>4.3</v>
      </c>
      <c r="N334">
        <v>13.86</v>
      </c>
    </row>
    <row r="335" spans="1:14" x14ac:dyDescent="0.25">
      <c r="A335" t="s">
        <v>756</v>
      </c>
      <c r="B335" t="s">
        <v>113</v>
      </c>
      <c r="C335" t="s">
        <v>757</v>
      </c>
      <c r="D335">
        <v>120</v>
      </c>
      <c r="E335" s="22">
        <v>55860</v>
      </c>
      <c r="F335" s="22">
        <v>36808</v>
      </c>
      <c r="G335" s="22">
        <v>65387</v>
      </c>
      <c r="H335" s="22">
        <v>33417</v>
      </c>
      <c r="I335" s="22">
        <v>37758</v>
      </c>
      <c r="J335" s="22">
        <v>47019</v>
      </c>
      <c r="K335" s="22">
        <v>60628</v>
      </c>
      <c r="L335" s="22">
        <v>78822</v>
      </c>
      <c r="M335">
        <v>3.29</v>
      </c>
      <c r="N335">
        <v>11.87</v>
      </c>
    </row>
    <row r="336" spans="1:14" x14ac:dyDescent="0.25">
      <c r="A336" t="s">
        <v>78</v>
      </c>
      <c r="B336" t="s">
        <v>113</v>
      </c>
      <c r="C336" t="s">
        <v>79</v>
      </c>
      <c r="D336">
        <v>280</v>
      </c>
      <c r="E336" s="22">
        <v>38661</v>
      </c>
      <c r="F336" s="22">
        <v>30052</v>
      </c>
      <c r="G336" s="22">
        <v>42965</v>
      </c>
      <c r="H336" s="22">
        <v>29133</v>
      </c>
      <c r="I336" s="22">
        <v>30156</v>
      </c>
      <c r="J336" s="22">
        <v>36825</v>
      </c>
      <c r="K336" s="22">
        <v>37998</v>
      </c>
      <c r="L336" s="22">
        <v>46714</v>
      </c>
      <c r="M336">
        <v>1.92</v>
      </c>
      <c r="N336">
        <v>9.17</v>
      </c>
    </row>
    <row r="337" spans="1:14" x14ac:dyDescent="0.25">
      <c r="A337" t="s">
        <v>758</v>
      </c>
      <c r="B337" t="s">
        <v>113</v>
      </c>
      <c r="C337" t="s">
        <v>759</v>
      </c>
      <c r="D337">
        <v>340</v>
      </c>
      <c r="E337" s="22">
        <v>63130</v>
      </c>
      <c r="F337" s="22">
        <v>39843</v>
      </c>
      <c r="G337" s="22">
        <v>74774</v>
      </c>
      <c r="H337" s="22">
        <v>37243</v>
      </c>
      <c r="I337" s="22">
        <v>45428</v>
      </c>
      <c r="J337" s="22">
        <v>60155</v>
      </c>
      <c r="K337" s="22">
        <v>77026</v>
      </c>
      <c r="L337" s="22">
        <v>98026</v>
      </c>
      <c r="M337">
        <v>1.61</v>
      </c>
      <c r="N337">
        <v>6.44</v>
      </c>
    </row>
    <row r="338" spans="1:14" x14ac:dyDescent="0.25">
      <c r="A338" t="s">
        <v>760</v>
      </c>
      <c r="B338" t="s">
        <v>113</v>
      </c>
      <c r="C338" t="s">
        <v>761</v>
      </c>
      <c r="D338">
        <v>40</v>
      </c>
      <c r="E338" s="22">
        <v>40456</v>
      </c>
      <c r="F338" s="22">
        <v>29110</v>
      </c>
      <c r="G338" s="22">
        <v>46129</v>
      </c>
      <c r="H338" s="22">
        <v>29320</v>
      </c>
      <c r="I338" s="22">
        <v>29320</v>
      </c>
      <c r="J338" s="22">
        <v>29735</v>
      </c>
      <c r="K338" s="22">
        <v>47089</v>
      </c>
      <c r="L338" s="22">
        <v>59285</v>
      </c>
      <c r="M338">
        <v>10.25</v>
      </c>
      <c r="N338">
        <v>32.82</v>
      </c>
    </row>
    <row r="339" spans="1:14" x14ac:dyDescent="0.25">
      <c r="A339" t="s">
        <v>762</v>
      </c>
      <c r="B339" t="s">
        <v>113</v>
      </c>
      <c r="C339" t="s">
        <v>763</v>
      </c>
      <c r="D339">
        <v>100</v>
      </c>
      <c r="E339" s="22">
        <v>51596</v>
      </c>
      <c r="F339" s="22">
        <v>35382</v>
      </c>
      <c r="G339" s="22">
        <v>59703</v>
      </c>
      <c r="H339" s="22">
        <v>33421</v>
      </c>
      <c r="I339" s="22">
        <v>38113</v>
      </c>
      <c r="J339" s="22">
        <v>47672</v>
      </c>
      <c r="K339" s="22">
        <v>60114</v>
      </c>
      <c r="L339" s="22">
        <v>77941</v>
      </c>
      <c r="M339">
        <v>3.49</v>
      </c>
      <c r="N339">
        <v>17.66</v>
      </c>
    </row>
    <row r="340" spans="1:14" x14ac:dyDescent="0.25">
      <c r="A340" t="s">
        <v>764</v>
      </c>
      <c r="B340" t="s">
        <v>113</v>
      </c>
      <c r="C340" t="s">
        <v>765</v>
      </c>
      <c r="D340">
        <v>20</v>
      </c>
      <c r="E340" s="22">
        <v>47417</v>
      </c>
      <c r="F340" s="22">
        <v>35010</v>
      </c>
      <c r="G340" s="22">
        <v>53620</v>
      </c>
      <c r="H340" s="22">
        <v>34060</v>
      </c>
      <c r="I340" s="22">
        <v>35593</v>
      </c>
      <c r="J340" s="22">
        <v>44203</v>
      </c>
      <c r="K340" s="22">
        <v>53747</v>
      </c>
      <c r="L340" s="22">
        <v>64586</v>
      </c>
      <c r="M340">
        <v>5.55</v>
      </c>
      <c r="N340">
        <v>25.61</v>
      </c>
    </row>
    <row r="341" spans="1:14" x14ac:dyDescent="0.25">
      <c r="A341" t="s">
        <v>766</v>
      </c>
      <c r="B341" t="s">
        <v>113</v>
      </c>
      <c r="C341" t="s">
        <v>767</v>
      </c>
      <c r="D341">
        <v>20</v>
      </c>
      <c r="E341" s="22">
        <v>70209</v>
      </c>
      <c r="F341" s="22">
        <v>46266</v>
      </c>
      <c r="G341" s="22">
        <v>82181</v>
      </c>
      <c r="H341" s="22">
        <v>38198</v>
      </c>
      <c r="I341" s="22">
        <v>56865</v>
      </c>
      <c r="J341" s="22">
        <v>70154</v>
      </c>
      <c r="K341" s="22">
        <v>81381</v>
      </c>
      <c r="L341" s="22">
        <v>101069</v>
      </c>
      <c r="M341">
        <v>6.28</v>
      </c>
      <c r="N341">
        <v>28.54</v>
      </c>
    </row>
    <row r="342" spans="1:14" x14ac:dyDescent="0.25">
      <c r="A342" t="s">
        <v>768</v>
      </c>
      <c r="B342" t="s">
        <v>113</v>
      </c>
      <c r="C342" t="s">
        <v>769</v>
      </c>
      <c r="D342">
        <v>30</v>
      </c>
      <c r="E342" s="22">
        <v>40750</v>
      </c>
      <c r="F342" s="22">
        <v>29179</v>
      </c>
      <c r="G342" s="22">
        <v>46535</v>
      </c>
      <c r="H342" s="22">
        <v>28298</v>
      </c>
      <c r="I342" s="22">
        <v>30002</v>
      </c>
      <c r="J342" s="22">
        <v>43083</v>
      </c>
      <c r="K342" s="22">
        <v>47601</v>
      </c>
      <c r="L342" s="22">
        <v>47601</v>
      </c>
      <c r="M342">
        <v>4.8499999999999996</v>
      </c>
      <c r="N342">
        <v>26.57</v>
      </c>
    </row>
    <row r="343" spans="1:14" x14ac:dyDescent="0.25">
      <c r="A343" t="s">
        <v>770</v>
      </c>
      <c r="B343" t="s">
        <v>113</v>
      </c>
      <c r="C343" t="s">
        <v>771</v>
      </c>
      <c r="D343">
        <v>190</v>
      </c>
      <c r="E343" s="22">
        <v>50496</v>
      </c>
      <c r="F343" s="22">
        <v>35803</v>
      </c>
      <c r="G343" s="22">
        <v>57842</v>
      </c>
      <c r="H343" s="22">
        <v>30764</v>
      </c>
      <c r="I343" s="22">
        <v>42846</v>
      </c>
      <c r="J343" s="22">
        <v>45998</v>
      </c>
      <c r="K343" s="22">
        <v>57833</v>
      </c>
      <c r="L343" s="22">
        <v>73208</v>
      </c>
      <c r="M343">
        <v>3.57</v>
      </c>
      <c r="N343">
        <v>20</v>
      </c>
    </row>
    <row r="344" spans="1:14" x14ac:dyDescent="0.25">
      <c r="A344" t="s">
        <v>772</v>
      </c>
      <c r="B344" t="s">
        <v>113</v>
      </c>
      <c r="C344" t="s">
        <v>773</v>
      </c>
      <c r="D344">
        <v>80</v>
      </c>
      <c r="E344" s="22">
        <v>45350</v>
      </c>
      <c r="F344" s="22">
        <v>30391</v>
      </c>
      <c r="G344" s="22">
        <v>52830</v>
      </c>
      <c r="H344" s="22">
        <v>28418</v>
      </c>
      <c r="I344" s="22">
        <v>35558</v>
      </c>
      <c r="J344" s="22">
        <v>40741</v>
      </c>
      <c r="K344" s="22">
        <v>48391</v>
      </c>
      <c r="L344" s="22">
        <v>65975</v>
      </c>
      <c r="M344">
        <v>3.4</v>
      </c>
      <c r="N344">
        <v>15.61</v>
      </c>
    </row>
    <row r="345" spans="1:14" x14ac:dyDescent="0.25">
      <c r="A345" t="s">
        <v>774</v>
      </c>
      <c r="B345" t="s">
        <v>113</v>
      </c>
      <c r="C345" t="s">
        <v>775</v>
      </c>
      <c r="D345">
        <v>440</v>
      </c>
      <c r="E345" s="22">
        <v>45568</v>
      </c>
      <c r="F345" s="22">
        <v>26090</v>
      </c>
      <c r="G345" s="22">
        <v>55308</v>
      </c>
      <c r="H345" s="22">
        <v>23142</v>
      </c>
      <c r="I345" s="22">
        <v>29561</v>
      </c>
      <c r="J345" s="22">
        <v>42249</v>
      </c>
      <c r="K345" s="22">
        <v>57901</v>
      </c>
      <c r="L345" s="22">
        <v>72848</v>
      </c>
      <c r="M345">
        <v>1.98</v>
      </c>
      <c r="N345">
        <v>7.98</v>
      </c>
    </row>
    <row r="346" spans="1:14" x14ac:dyDescent="0.25">
      <c r="A346" t="s">
        <v>776</v>
      </c>
      <c r="B346" t="s">
        <v>113</v>
      </c>
      <c r="C346" t="s">
        <v>777</v>
      </c>
      <c r="D346">
        <v>160</v>
      </c>
      <c r="E346" s="22">
        <v>46234</v>
      </c>
      <c r="F346" s="22">
        <v>30324</v>
      </c>
      <c r="G346" s="22">
        <v>54189</v>
      </c>
      <c r="H346" s="22">
        <v>29007</v>
      </c>
      <c r="I346" s="22">
        <v>35139</v>
      </c>
      <c r="J346" s="22">
        <v>45911</v>
      </c>
      <c r="K346" s="22">
        <v>59854</v>
      </c>
      <c r="L346" s="22">
        <v>63039</v>
      </c>
      <c r="M346">
        <v>2.16</v>
      </c>
      <c r="N346">
        <v>9.1999999999999993</v>
      </c>
    </row>
    <row r="347" spans="1:14" x14ac:dyDescent="0.25">
      <c r="A347" t="s">
        <v>778</v>
      </c>
      <c r="B347" t="s">
        <v>113</v>
      </c>
      <c r="C347" t="s">
        <v>779</v>
      </c>
      <c r="D347">
        <v>20</v>
      </c>
      <c r="E347" s="22">
        <v>39177</v>
      </c>
      <c r="F347" s="22">
        <v>28925</v>
      </c>
      <c r="G347" s="22">
        <v>44303</v>
      </c>
      <c r="H347" s="22">
        <v>29614</v>
      </c>
      <c r="I347" s="22">
        <v>30002</v>
      </c>
      <c r="J347" s="22">
        <v>36909</v>
      </c>
      <c r="K347" s="22">
        <v>45690</v>
      </c>
      <c r="L347" s="22">
        <v>58324</v>
      </c>
      <c r="M347">
        <v>6.18</v>
      </c>
      <c r="N347">
        <v>29.8</v>
      </c>
    </row>
    <row r="348" spans="1:14" x14ac:dyDescent="0.25">
      <c r="A348" t="s">
        <v>780</v>
      </c>
      <c r="B348" t="s">
        <v>113</v>
      </c>
      <c r="C348" t="s">
        <v>781</v>
      </c>
      <c r="D348">
        <v>70</v>
      </c>
      <c r="E348" s="22">
        <v>54169</v>
      </c>
      <c r="F348" s="22">
        <v>37730</v>
      </c>
      <c r="G348" s="22">
        <v>62389</v>
      </c>
      <c r="H348" s="22">
        <v>36508</v>
      </c>
      <c r="I348" s="22">
        <v>41760</v>
      </c>
      <c r="J348" s="22">
        <v>53417</v>
      </c>
      <c r="K348" s="22">
        <v>60113</v>
      </c>
      <c r="L348" s="22">
        <v>76596</v>
      </c>
      <c r="M348">
        <v>3.02</v>
      </c>
      <c r="N348">
        <v>16.899999999999999</v>
      </c>
    </row>
    <row r="349" spans="1:14" x14ac:dyDescent="0.25">
      <c r="A349" t="s">
        <v>782</v>
      </c>
      <c r="B349" t="s">
        <v>113</v>
      </c>
      <c r="C349" t="s">
        <v>783</v>
      </c>
      <c r="D349">
        <v>20</v>
      </c>
      <c r="E349" s="22">
        <v>36012</v>
      </c>
      <c r="F349" s="22">
        <v>28049</v>
      </c>
      <c r="G349" s="22">
        <v>39994</v>
      </c>
      <c r="H349" s="22">
        <v>28537</v>
      </c>
      <c r="I349" s="22">
        <v>29846</v>
      </c>
      <c r="J349" s="22">
        <v>37349</v>
      </c>
      <c r="K349" s="22">
        <v>37718</v>
      </c>
      <c r="L349" s="22">
        <v>47182</v>
      </c>
      <c r="M349">
        <v>4.07</v>
      </c>
      <c r="N349">
        <v>28.55</v>
      </c>
    </row>
    <row r="350" spans="1:14" x14ac:dyDescent="0.25">
      <c r="A350" t="s">
        <v>784</v>
      </c>
      <c r="B350" t="s">
        <v>113</v>
      </c>
      <c r="C350" t="s">
        <v>785</v>
      </c>
      <c r="D350">
        <v>10</v>
      </c>
      <c r="E350" s="22">
        <v>33160</v>
      </c>
      <c r="F350" s="22">
        <v>21827</v>
      </c>
      <c r="G350" s="22">
        <v>38827</v>
      </c>
      <c r="H350" s="22">
        <v>17819</v>
      </c>
      <c r="I350" s="22">
        <v>24379</v>
      </c>
      <c r="J350" s="22">
        <v>37064</v>
      </c>
      <c r="K350" s="22">
        <v>40336</v>
      </c>
      <c r="L350" s="22">
        <v>44783</v>
      </c>
      <c r="M350">
        <v>6.91</v>
      </c>
      <c r="N350">
        <v>29.67</v>
      </c>
    </row>
    <row r="351" spans="1:14" x14ac:dyDescent="0.25">
      <c r="A351" t="s">
        <v>786</v>
      </c>
      <c r="B351" t="s">
        <v>113</v>
      </c>
      <c r="C351" t="s">
        <v>787</v>
      </c>
      <c r="D351">
        <v>90</v>
      </c>
      <c r="E351" s="22">
        <v>28020</v>
      </c>
      <c r="F351" s="22">
        <v>21893</v>
      </c>
      <c r="G351" s="22">
        <v>31084</v>
      </c>
      <c r="H351" s="22">
        <v>22285</v>
      </c>
      <c r="I351" s="22">
        <v>23094</v>
      </c>
      <c r="J351" s="22">
        <v>28201</v>
      </c>
      <c r="K351" s="22">
        <v>29112</v>
      </c>
      <c r="L351" s="22">
        <v>36201</v>
      </c>
      <c r="M351">
        <v>2.37</v>
      </c>
      <c r="N351">
        <v>16.43</v>
      </c>
    </row>
    <row r="352" spans="1:14" x14ac:dyDescent="0.25">
      <c r="A352" t="s">
        <v>788</v>
      </c>
      <c r="B352" t="s">
        <v>113</v>
      </c>
      <c r="C352" t="s">
        <v>789</v>
      </c>
      <c r="D352">
        <v>40</v>
      </c>
      <c r="E352" s="22">
        <v>42231</v>
      </c>
      <c r="F352" s="22">
        <v>30891</v>
      </c>
      <c r="G352" s="22">
        <v>47900</v>
      </c>
      <c r="H352" s="22">
        <v>29014</v>
      </c>
      <c r="I352" s="22">
        <v>36894</v>
      </c>
      <c r="J352" s="22">
        <v>38151</v>
      </c>
      <c r="K352" s="22">
        <v>48254</v>
      </c>
      <c r="L352" s="22">
        <v>61672</v>
      </c>
      <c r="M352">
        <v>3.99</v>
      </c>
      <c r="N352">
        <v>19.600000000000001</v>
      </c>
    </row>
    <row r="353" spans="1:14" x14ac:dyDescent="0.25">
      <c r="A353" t="s">
        <v>790</v>
      </c>
      <c r="B353" t="s">
        <v>113</v>
      </c>
      <c r="C353" t="s">
        <v>791</v>
      </c>
      <c r="D353">
        <v>150</v>
      </c>
      <c r="E353" s="22">
        <v>45925</v>
      </c>
      <c r="F353" s="22">
        <v>32936</v>
      </c>
      <c r="G353" s="22">
        <v>52420</v>
      </c>
      <c r="H353" s="22">
        <v>29655</v>
      </c>
      <c r="I353" s="22">
        <v>37216</v>
      </c>
      <c r="J353" s="22">
        <v>46375</v>
      </c>
      <c r="K353" s="22">
        <v>56021</v>
      </c>
      <c r="L353" s="22">
        <v>61664</v>
      </c>
      <c r="M353">
        <v>1.95</v>
      </c>
      <c r="N353">
        <v>12.12</v>
      </c>
    </row>
    <row r="354" spans="1:14" x14ac:dyDescent="0.25">
      <c r="A354" t="s">
        <v>792</v>
      </c>
      <c r="B354" t="s">
        <v>113</v>
      </c>
      <c r="C354" t="s">
        <v>793</v>
      </c>
      <c r="D354">
        <v>20</v>
      </c>
      <c r="E354" s="22">
        <v>36873</v>
      </c>
      <c r="F354" s="22">
        <v>23858</v>
      </c>
      <c r="G354" s="22">
        <v>43381</v>
      </c>
      <c r="H354" s="22">
        <v>22740</v>
      </c>
      <c r="I354" s="22">
        <v>27123</v>
      </c>
      <c r="J354" s="22">
        <v>37298</v>
      </c>
      <c r="K354" s="22">
        <v>46002</v>
      </c>
      <c r="L354" s="22">
        <v>50030</v>
      </c>
      <c r="M354">
        <v>6.04</v>
      </c>
      <c r="N354">
        <v>26.54</v>
      </c>
    </row>
    <row r="355" spans="1:14" x14ac:dyDescent="0.25">
      <c r="A355" t="s">
        <v>794</v>
      </c>
      <c r="B355" t="s">
        <v>113</v>
      </c>
      <c r="C355" t="s">
        <v>795</v>
      </c>
      <c r="D355">
        <v>230</v>
      </c>
      <c r="E355" s="22">
        <v>49907</v>
      </c>
      <c r="F355" s="22">
        <v>35622</v>
      </c>
      <c r="G355" s="22">
        <v>57049</v>
      </c>
      <c r="H355" s="22">
        <v>34255</v>
      </c>
      <c r="I355" s="22">
        <v>38151</v>
      </c>
      <c r="J355" s="22">
        <v>47581</v>
      </c>
      <c r="K355" s="22">
        <v>58239</v>
      </c>
      <c r="L355" s="22">
        <v>66122</v>
      </c>
      <c r="M355">
        <v>1.61</v>
      </c>
      <c r="N355">
        <v>9.3699999999999992</v>
      </c>
    </row>
    <row r="356" spans="1:14" x14ac:dyDescent="0.25">
      <c r="A356" t="s">
        <v>796</v>
      </c>
      <c r="B356" t="s">
        <v>113</v>
      </c>
      <c r="C356" t="s">
        <v>797</v>
      </c>
      <c r="D356">
        <v>30</v>
      </c>
      <c r="E356" s="22">
        <v>51226</v>
      </c>
      <c r="F356" s="22">
        <v>38362</v>
      </c>
      <c r="G356" s="22">
        <v>57658</v>
      </c>
      <c r="H356" s="22">
        <v>35082</v>
      </c>
      <c r="I356" s="22">
        <v>44534</v>
      </c>
      <c r="J356" s="22">
        <v>47830</v>
      </c>
      <c r="K356" s="22">
        <v>59385</v>
      </c>
      <c r="L356" s="22">
        <v>61006</v>
      </c>
      <c r="M356">
        <v>4.32</v>
      </c>
      <c r="N356">
        <v>24.16</v>
      </c>
    </row>
    <row r="357" spans="1:14" x14ac:dyDescent="0.25">
      <c r="A357" t="s">
        <v>798</v>
      </c>
      <c r="B357" t="s">
        <v>113</v>
      </c>
      <c r="C357" t="s">
        <v>799</v>
      </c>
      <c r="D357">
        <v>130</v>
      </c>
      <c r="E357" s="22">
        <v>62394</v>
      </c>
      <c r="F357" s="22">
        <v>38202</v>
      </c>
      <c r="G357" s="22">
        <v>74490</v>
      </c>
      <c r="H357" s="22">
        <v>30401</v>
      </c>
      <c r="I357" s="22">
        <v>45822</v>
      </c>
      <c r="J357" s="22">
        <v>61182</v>
      </c>
      <c r="K357" s="22">
        <v>76390</v>
      </c>
      <c r="L357" s="22">
        <v>96943</v>
      </c>
      <c r="M357">
        <v>3.19</v>
      </c>
      <c r="N357">
        <v>17.13</v>
      </c>
    </row>
    <row r="358" spans="1:14" x14ac:dyDescent="0.25">
      <c r="A358" t="s">
        <v>800</v>
      </c>
      <c r="B358" t="s">
        <v>113</v>
      </c>
      <c r="C358" t="s">
        <v>801</v>
      </c>
      <c r="D358">
        <v>60</v>
      </c>
      <c r="E358" s="22">
        <v>62918</v>
      </c>
      <c r="F358" s="22">
        <v>38598</v>
      </c>
      <c r="G358" s="22">
        <v>75078</v>
      </c>
      <c r="H358" s="22">
        <v>30268</v>
      </c>
      <c r="I358" s="22">
        <v>46053</v>
      </c>
      <c r="J358" s="22">
        <v>76493</v>
      </c>
      <c r="K358" s="22">
        <v>76577</v>
      </c>
      <c r="L358" s="22">
        <v>77734</v>
      </c>
      <c r="M358">
        <v>4.18</v>
      </c>
      <c r="N358">
        <v>19.59</v>
      </c>
    </row>
    <row r="359" spans="1:14" x14ac:dyDescent="0.25">
      <c r="A359" t="s">
        <v>802</v>
      </c>
      <c r="B359" t="s">
        <v>113</v>
      </c>
      <c r="C359" t="s">
        <v>803</v>
      </c>
      <c r="D359">
        <v>20</v>
      </c>
      <c r="E359" s="22">
        <v>44377</v>
      </c>
      <c r="F359" s="22">
        <v>28590</v>
      </c>
      <c r="G359" s="22">
        <v>52271</v>
      </c>
      <c r="H359" s="22">
        <v>29321</v>
      </c>
      <c r="I359" s="22">
        <v>29434</v>
      </c>
      <c r="J359" s="22">
        <v>40591</v>
      </c>
      <c r="K359" s="22">
        <v>60113</v>
      </c>
      <c r="L359" s="22">
        <v>68581</v>
      </c>
      <c r="M359">
        <v>9.3699999999999992</v>
      </c>
      <c r="N359">
        <v>31.06</v>
      </c>
    </row>
    <row r="360" spans="1:14" x14ac:dyDescent="0.25">
      <c r="A360" t="s">
        <v>98</v>
      </c>
      <c r="B360" t="s">
        <v>113</v>
      </c>
      <c r="C360" t="s">
        <v>99</v>
      </c>
      <c r="D360">
        <v>920</v>
      </c>
      <c r="E360" s="22">
        <v>34984</v>
      </c>
      <c r="F360" s="22">
        <v>24497</v>
      </c>
      <c r="G360" s="22">
        <v>40227</v>
      </c>
      <c r="H360" s="22">
        <v>22740</v>
      </c>
      <c r="I360" s="22">
        <v>28784</v>
      </c>
      <c r="J360" s="22">
        <v>30928</v>
      </c>
      <c r="K360" s="22">
        <v>38283</v>
      </c>
      <c r="L360" s="22">
        <v>48036</v>
      </c>
      <c r="M360">
        <v>1.06</v>
      </c>
      <c r="N360">
        <v>4.7699999999999996</v>
      </c>
    </row>
    <row r="361" spans="1:14" x14ac:dyDescent="0.25">
      <c r="A361" t="s">
        <v>804</v>
      </c>
      <c r="B361" t="s">
        <v>113</v>
      </c>
      <c r="C361" t="s">
        <v>805</v>
      </c>
      <c r="D361" t="s">
        <v>115</v>
      </c>
      <c r="E361" s="22">
        <v>58040</v>
      </c>
      <c r="F361" s="22">
        <v>48258</v>
      </c>
      <c r="G361" s="22">
        <v>62931</v>
      </c>
      <c r="H361" s="22">
        <v>46916</v>
      </c>
      <c r="I361" s="22">
        <v>47511</v>
      </c>
      <c r="J361" s="22">
        <v>60735</v>
      </c>
      <c r="K361" s="22">
        <v>60735</v>
      </c>
      <c r="L361" s="22">
        <v>60735</v>
      </c>
      <c r="M361">
        <v>3.58</v>
      </c>
      <c r="N361" t="s">
        <v>115</v>
      </c>
    </row>
    <row r="362" spans="1:14" x14ac:dyDescent="0.25">
      <c r="A362" t="s">
        <v>806</v>
      </c>
      <c r="B362" t="s">
        <v>113</v>
      </c>
      <c r="C362" t="s">
        <v>807</v>
      </c>
      <c r="D362">
        <v>40</v>
      </c>
      <c r="E362" s="22">
        <v>41557</v>
      </c>
      <c r="F362" s="22">
        <v>32533</v>
      </c>
      <c r="G362" s="22">
        <v>46069</v>
      </c>
      <c r="H362" s="22">
        <v>29007</v>
      </c>
      <c r="I362" s="22">
        <v>35414</v>
      </c>
      <c r="J362" s="22">
        <v>41405</v>
      </c>
      <c r="K362" s="22">
        <v>46641</v>
      </c>
      <c r="L362" s="22">
        <v>48491</v>
      </c>
      <c r="M362">
        <v>4.9400000000000004</v>
      </c>
      <c r="N362">
        <v>19.579999999999998</v>
      </c>
    </row>
    <row r="363" spans="1:14" x14ac:dyDescent="0.25">
      <c r="A363" t="s">
        <v>808</v>
      </c>
      <c r="B363" t="s">
        <v>113</v>
      </c>
      <c r="C363" t="s">
        <v>809</v>
      </c>
      <c r="D363">
        <v>100</v>
      </c>
      <c r="E363" s="22">
        <v>29475</v>
      </c>
      <c r="F363" s="22">
        <v>22085</v>
      </c>
      <c r="G363" s="22">
        <v>33170</v>
      </c>
      <c r="H363" s="22">
        <v>21850</v>
      </c>
      <c r="I363" s="22">
        <v>23806</v>
      </c>
      <c r="J363" s="22">
        <v>29028</v>
      </c>
      <c r="K363" s="22">
        <v>35258</v>
      </c>
      <c r="L363" s="22">
        <v>37164</v>
      </c>
      <c r="M363">
        <v>1.96</v>
      </c>
      <c r="N363">
        <v>10.66</v>
      </c>
    </row>
    <row r="364" spans="1:14" x14ac:dyDescent="0.25">
      <c r="A364" t="s">
        <v>810</v>
      </c>
      <c r="B364" t="s">
        <v>113</v>
      </c>
      <c r="C364" t="s">
        <v>811</v>
      </c>
      <c r="D364">
        <v>100</v>
      </c>
      <c r="E364" s="22">
        <v>35430</v>
      </c>
      <c r="F364" s="22">
        <v>27636</v>
      </c>
      <c r="G364" s="22">
        <v>39327</v>
      </c>
      <c r="H364" s="22">
        <v>27309</v>
      </c>
      <c r="I364" s="22">
        <v>30142</v>
      </c>
      <c r="J364" s="22">
        <v>30142</v>
      </c>
      <c r="K364" s="22">
        <v>38249</v>
      </c>
      <c r="L364" s="22">
        <v>47210</v>
      </c>
      <c r="M364">
        <v>3.79</v>
      </c>
      <c r="N364">
        <v>14.02</v>
      </c>
    </row>
    <row r="365" spans="1:14" x14ac:dyDescent="0.25">
      <c r="A365" t="s">
        <v>812</v>
      </c>
      <c r="B365" t="s">
        <v>113</v>
      </c>
      <c r="C365" t="s">
        <v>813</v>
      </c>
      <c r="D365">
        <v>510</v>
      </c>
      <c r="E365" s="22">
        <v>58435</v>
      </c>
      <c r="F365" s="22">
        <v>36622</v>
      </c>
      <c r="G365" s="22">
        <v>69341</v>
      </c>
      <c r="H365" s="22">
        <v>36168</v>
      </c>
      <c r="I365" s="22">
        <v>38190</v>
      </c>
      <c r="J365" s="22">
        <v>60113</v>
      </c>
      <c r="K365" s="22">
        <v>73812</v>
      </c>
      <c r="L365" s="22">
        <v>79379</v>
      </c>
      <c r="M365">
        <v>1.55</v>
      </c>
      <c r="N365">
        <v>7.16</v>
      </c>
    </row>
    <row r="366" spans="1:14" x14ac:dyDescent="0.25">
      <c r="A366" t="s">
        <v>814</v>
      </c>
      <c r="B366" t="s">
        <v>113</v>
      </c>
      <c r="C366" t="s">
        <v>815</v>
      </c>
      <c r="D366">
        <v>120</v>
      </c>
      <c r="E366" s="22">
        <v>46639</v>
      </c>
      <c r="F366" s="22">
        <v>32689</v>
      </c>
      <c r="G366" s="22">
        <v>53614</v>
      </c>
      <c r="H366" s="22">
        <v>29007</v>
      </c>
      <c r="I366" s="22">
        <v>36751</v>
      </c>
      <c r="J366" s="22">
        <v>46641</v>
      </c>
      <c r="K366" s="22">
        <v>59385</v>
      </c>
      <c r="L366" s="22">
        <v>59385</v>
      </c>
      <c r="M366">
        <v>6.35</v>
      </c>
      <c r="N366">
        <v>37.380000000000003</v>
      </c>
    </row>
    <row r="367" spans="1:14" x14ac:dyDescent="0.25">
      <c r="A367" t="s">
        <v>816</v>
      </c>
      <c r="B367" t="s">
        <v>113</v>
      </c>
      <c r="C367" t="s">
        <v>817</v>
      </c>
      <c r="D367" t="s">
        <v>115</v>
      </c>
      <c r="E367" s="22">
        <v>33122</v>
      </c>
      <c r="F367" s="22">
        <v>28488</v>
      </c>
      <c r="G367" s="22">
        <v>35439</v>
      </c>
      <c r="H367" s="22">
        <v>28825</v>
      </c>
      <c r="I367" s="22">
        <v>28825</v>
      </c>
      <c r="J367" s="22">
        <v>36360</v>
      </c>
      <c r="K367" s="22">
        <v>36360</v>
      </c>
      <c r="L367" s="22">
        <v>36360</v>
      </c>
      <c r="M367">
        <v>4.92</v>
      </c>
      <c r="N367" t="s">
        <v>115</v>
      </c>
    </row>
    <row r="368" spans="1:14" x14ac:dyDescent="0.25">
      <c r="A368" t="s">
        <v>818</v>
      </c>
      <c r="B368" t="s">
        <v>113</v>
      </c>
      <c r="C368" t="s">
        <v>819</v>
      </c>
      <c r="D368">
        <v>150</v>
      </c>
      <c r="E368" s="22">
        <v>31021</v>
      </c>
      <c r="F368" s="22">
        <v>26186</v>
      </c>
      <c r="G368" s="22">
        <v>33439</v>
      </c>
      <c r="H368" s="22">
        <v>26991</v>
      </c>
      <c r="I368" s="22">
        <v>26997</v>
      </c>
      <c r="J368" s="22">
        <v>27007</v>
      </c>
      <c r="K368" s="22">
        <v>36360</v>
      </c>
      <c r="L368" s="22">
        <v>40778</v>
      </c>
      <c r="M368">
        <v>3.1</v>
      </c>
      <c r="N368">
        <v>22.87</v>
      </c>
    </row>
    <row r="369" spans="1:14" x14ac:dyDescent="0.25">
      <c r="A369" t="s">
        <v>820</v>
      </c>
      <c r="B369" t="s">
        <v>113</v>
      </c>
      <c r="C369" t="s">
        <v>821</v>
      </c>
      <c r="D369">
        <v>100</v>
      </c>
      <c r="E369" s="22">
        <v>38494</v>
      </c>
      <c r="F369" s="22">
        <v>28725</v>
      </c>
      <c r="G369" s="22">
        <v>43379</v>
      </c>
      <c r="H369" s="22">
        <v>29249</v>
      </c>
      <c r="I369" s="22">
        <v>29249</v>
      </c>
      <c r="J369" s="22">
        <v>37031</v>
      </c>
      <c r="K369" s="22">
        <v>42624</v>
      </c>
      <c r="L369" s="22">
        <v>53081</v>
      </c>
      <c r="M369">
        <v>3.86</v>
      </c>
      <c r="N369">
        <v>20.04</v>
      </c>
    </row>
    <row r="370" spans="1:14" x14ac:dyDescent="0.25">
      <c r="A370" t="s">
        <v>822</v>
      </c>
      <c r="B370" t="s">
        <v>113</v>
      </c>
      <c r="C370" t="s">
        <v>823</v>
      </c>
      <c r="D370">
        <v>90</v>
      </c>
      <c r="E370" s="22">
        <v>24986</v>
      </c>
      <c r="F370" s="22">
        <v>20503</v>
      </c>
      <c r="G370" s="22">
        <v>27227</v>
      </c>
      <c r="H370" s="22">
        <v>20506</v>
      </c>
      <c r="I370" s="22">
        <v>22287</v>
      </c>
      <c r="J370" s="22">
        <v>23714</v>
      </c>
      <c r="K370" s="22">
        <v>27053</v>
      </c>
      <c r="L370" s="22">
        <v>29505</v>
      </c>
      <c r="M370">
        <v>1.95</v>
      </c>
      <c r="N370">
        <v>13.24</v>
      </c>
    </row>
    <row r="371" spans="1:14" x14ac:dyDescent="0.25">
      <c r="A371" t="s">
        <v>824</v>
      </c>
      <c r="B371" t="s">
        <v>113</v>
      </c>
      <c r="C371" t="s">
        <v>825</v>
      </c>
      <c r="D371">
        <v>110</v>
      </c>
      <c r="E371" s="22">
        <v>29319</v>
      </c>
      <c r="F371" s="22">
        <v>20633</v>
      </c>
      <c r="G371" s="22">
        <v>33662</v>
      </c>
      <c r="H371" s="22">
        <v>17778</v>
      </c>
      <c r="I371" s="22">
        <v>22597</v>
      </c>
      <c r="J371" s="22">
        <v>29026</v>
      </c>
      <c r="K371" s="22">
        <v>37373</v>
      </c>
      <c r="L371" s="22">
        <v>37997</v>
      </c>
      <c r="M371">
        <v>3.04</v>
      </c>
      <c r="N371">
        <v>18.239999999999998</v>
      </c>
    </row>
    <row r="372" spans="1:14" x14ac:dyDescent="0.25">
      <c r="A372" t="s">
        <v>826</v>
      </c>
      <c r="B372" t="s">
        <v>113</v>
      </c>
      <c r="C372" t="s">
        <v>827</v>
      </c>
      <c r="D372">
        <v>40</v>
      </c>
      <c r="E372" s="22">
        <v>36828</v>
      </c>
      <c r="F372" s="22">
        <v>24427</v>
      </c>
      <c r="G372" s="22">
        <v>43028</v>
      </c>
      <c r="H372" s="22">
        <v>22931</v>
      </c>
      <c r="I372" s="22">
        <v>23982</v>
      </c>
      <c r="J372" s="22">
        <v>32838</v>
      </c>
      <c r="K372" s="22">
        <v>47766</v>
      </c>
      <c r="L372" s="22">
        <v>47766</v>
      </c>
      <c r="M372">
        <v>5.98</v>
      </c>
      <c r="N372">
        <v>28.65</v>
      </c>
    </row>
    <row r="373" spans="1:14" x14ac:dyDescent="0.25">
      <c r="A373" t="s">
        <v>828</v>
      </c>
      <c r="B373" t="s">
        <v>113</v>
      </c>
      <c r="C373" t="s">
        <v>829</v>
      </c>
      <c r="D373">
        <v>190</v>
      </c>
      <c r="E373" s="22">
        <v>36808</v>
      </c>
      <c r="F373" s="22">
        <v>26517</v>
      </c>
      <c r="G373" s="22">
        <v>41953</v>
      </c>
      <c r="H373" s="22">
        <v>24083</v>
      </c>
      <c r="I373" s="22">
        <v>29625</v>
      </c>
      <c r="J373" s="22">
        <v>30066</v>
      </c>
      <c r="K373" s="22">
        <v>47503</v>
      </c>
      <c r="L373" s="22">
        <v>60487</v>
      </c>
      <c r="M373">
        <v>4.4000000000000004</v>
      </c>
      <c r="N373">
        <v>19.32</v>
      </c>
    </row>
    <row r="374" spans="1:14" x14ac:dyDescent="0.25">
      <c r="A374" t="s">
        <v>830</v>
      </c>
      <c r="B374" t="s">
        <v>113</v>
      </c>
      <c r="C374" t="s">
        <v>831</v>
      </c>
      <c r="D374">
        <v>180</v>
      </c>
      <c r="E374" s="22">
        <v>43426</v>
      </c>
      <c r="F374" s="22">
        <v>31800</v>
      </c>
      <c r="G374" s="22">
        <v>49239</v>
      </c>
      <c r="H374" s="22">
        <v>29840</v>
      </c>
      <c r="I374" s="22">
        <v>36043</v>
      </c>
      <c r="J374" s="22">
        <v>44422</v>
      </c>
      <c r="K374" s="22">
        <v>48127</v>
      </c>
      <c r="L374" s="22">
        <v>57573</v>
      </c>
      <c r="M374">
        <v>1.9</v>
      </c>
      <c r="N374">
        <v>12.5</v>
      </c>
    </row>
    <row r="375" spans="1:14" x14ac:dyDescent="0.25">
      <c r="A375" t="s">
        <v>832</v>
      </c>
      <c r="B375" t="s">
        <v>113</v>
      </c>
      <c r="C375" t="s">
        <v>833</v>
      </c>
      <c r="D375">
        <v>70</v>
      </c>
      <c r="E375" s="22">
        <v>30313</v>
      </c>
      <c r="F375" s="22">
        <v>22302</v>
      </c>
      <c r="G375" s="22">
        <v>34319</v>
      </c>
      <c r="H375" s="22">
        <v>21516</v>
      </c>
      <c r="I375" s="22">
        <v>23700</v>
      </c>
      <c r="J375" s="22">
        <v>29647</v>
      </c>
      <c r="K375" s="22">
        <v>37120</v>
      </c>
      <c r="L375" s="22">
        <v>38631</v>
      </c>
      <c r="M375">
        <v>4.07</v>
      </c>
      <c r="N375">
        <v>25.72</v>
      </c>
    </row>
    <row r="376" spans="1:14" x14ac:dyDescent="0.25">
      <c r="A376" t="s">
        <v>834</v>
      </c>
      <c r="B376" t="s">
        <v>113</v>
      </c>
      <c r="C376" t="s">
        <v>835</v>
      </c>
      <c r="D376" t="s">
        <v>115</v>
      </c>
      <c r="E376" s="22">
        <v>31343</v>
      </c>
      <c r="F376" s="22">
        <v>21977</v>
      </c>
      <c r="G376" s="22">
        <v>36025</v>
      </c>
      <c r="H376" s="22">
        <v>22664</v>
      </c>
      <c r="I376" s="22">
        <v>22664</v>
      </c>
      <c r="J376" s="22">
        <v>28825</v>
      </c>
      <c r="K376" s="22">
        <v>36360</v>
      </c>
      <c r="L376" s="22">
        <v>47111</v>
      </c>
      <c r="M376">
        <v>4.54</v>
      </c>
      <c r="N376" t="s">
        <v>115</v>
      </c>
    </row>
    <row r="377" spans="1:14" x14ac:dyDescent="0.25">
      <c r="A377" t="s">
        <v>836</v>
      </c>
      <c r="B377" t="s">
        <v>113</v>
      </c>
      <c r="C377" t="s">
        <v>837</v>
      </c>
      <c r="D377" t="s">
        <v>115</v>
      </c>
      <c r="E377" s="22">
        <v>35926</v>
      </c>
      <c r="F377" s="22">
        <v>24665</v>
      </c>
      <c r="G377" s="22">
        <v>41556</v>
      </c>
      <c r="H377" s="22">
        <v>24147</v>
      </c>
      <c r="I377" s="22">
        <v>24147</v>
      </c>
      <c r="J377" s="22">
        <v>38075</v>
      </c>
      <c r="K377" s="22">
        <v>39301</v>
      </c>
      <c r="L377" s="22">
        <v>49181</v>
      </c>
      <c r="M377">
        <v>8.6199999999999992</v>
      </c>
      <c r="N377" t="s">
        <v>115</v>
      </c>
    </row>
    <row r="378" spans="1:14" x14ac:dyDescent="0.25">
      <c r="A378" t="s">
        <v>838</v>
      </c>
      <c r="B378" t="s">
        <v>113</v>
      </c>
      <c r="C378" t="s">
        <v>839</v>
      </c>
      <c r="D378">
        <v>430</v>
      </c>
      <c r="E378" s="22">
        <v>41785</v>
      </c>
      <c r="F378" s="22">
        <v>28698</v>
      </c>
      <c r="G378" s="22">
        <v>48328</v>
      </c>
      <c r="H378" s="22">
        <v>26618</v>
      </c>
      <c r="I378" s="22">
        <v>30223</v>
      </c>
      <c r="J378" s="22">
        <v>37925</v>
      </c>
      <c r="K378" s="22">
        <v>47616</v>
      </c>
      <c r="L378" s="22">
        <v>59385</v>
      </c>
      <c r="M378">
        <v>1.83</v>
      </c>
      <c r="N378">
        <v>8.67</v>
      </c>
    </row>
    <row r="379" spans="1:14" x14ac:dyDescent="0.25">
      <c r="A379" t="s">
        <v>840</v>
      </c>
      <c r="B379" t="s">
        <v>113</v>
      </c>
      <c r="C379" t="s">
        <v>841</v>
      </c>
      <c r="D379">
        <v>30</v>
      </c>
      <c r="E379" s="22">
        <v>48443</v>
      </c>
      <c r="F379" s="22">
        <v>36391</v>
      </c>
      <c r="G379" s="22">
        <v>54470</v>
      </c>
      <c r="H379" s="22">
        <v>36360</v>
      </c>
      <c r="I379" s="22">
        <v>37624</v>
      </c>
      <c r="J379" s="22">
        <v>47734</v>
      </c>
      <c r="K379" s="22">
        <v>54356</v>
      </c>
      <c r="L379" s="22">
        <v>59584</v>
      </c>
      <c r="M379">
        <v>4.5599999999999996</v>
      </c>
      <c r="N379">
        <v>28.54</v>
      </c>
    </row>
    <row r="380" spans="1:14" x14ac:dyDescent="0.25">
      <c r="A380" t="s">
        <v>842</v>
      </c>
      <c r="B380" t="s">
        <v>113</v>
      </c>
      <c r="C380" t="s">
        <v>843</v>
      </c>
      <c r="D380">
        <v>80</v>
      </c>
      <c r="E380" s="22">
        <v>33581</v>
      </c>
      <c r="F380" s="22">
        <v>25942</v>
      </c>
      <c r="G380" s="22">
        <v>37401</v>
      </c>
      <c r="H380" s="22">
        <v>24083</v>
      </c>
      <c r="I380" s="22">
        <v>29249</v>
      </c>
      <c r="J380" s="22">
        <v>30066</v>
      </c>
      <c r="K380" s="22">
        <v>37624</v>
      </c>
      <c r="L380" s="22">
        <v>47503</v>
      </c>
      <c r="M380">
        <v>5.8</v>
      </c>
      <c r="N380">
        <v>33.46</v>
      </c>
    </row>
    <row r="381" spans="1:14" x14ac:dyDescent="0.25">
      <c r="A381" t="s">
        <v>844</v>
      </c>
      <c r="B381" t="s">
        <v>113</v>
      </c>
      <c r="C381" t="s">
        <v>845</v>
      </c>
      <c r="D381">
        <v>20</v>
      </c>
      <c r="E381" s="22">
        <v>32082</v>
      </c>
      <c r="F381" s="22">
        <v>24099</v>
      </c>
      <c r="G381" s="22">
        <v>36074</v>
      </c>
      <c r="H381" s="22">
        <v>21646</v>
      </c>
      <c r="I381" s="22">
        <v>27428</v>
      </c>
      <c r="J381" s="22">
        <v>30279</v>
      </c>
      <c r="K381" s="22">
        <v>36360</v>
      </c>
      <c r="L381" s="22">
        <v>37718</v>
      </c>
      <c r="M381">
        <v>4.1100000000000003</v>
      </c>
      <c r="N381">
        <v>21.74</v>
      </c>
    </row>
    <row r="382" spans="1:14" x14ac:dyDescent="0.25">
      <c r="A382" t="s">
        <v>846</v>
      </c>
      <c r="B382" t="s">
        <v>113</v>
      </c>
      <c r="C382" t="s">
        <v>847</v>
      </c>
      <c r="D382">
        <v>140</v>
      </c>
      <c r="E382" s="22">
        <v>24072</v>
      </c>
      <c r="F382" s="22">
        <v>18577</v>
      </c>
      <c r="G382" s="22">
        <v>26820</v>
      </c>
      <c r="H382" s="22">
        <v>17316</v>
      </c>
      <c r="I382" s="22">
        <v>18963</v>
      </c>
      <c r="J382" s="22">
        <v>22641</v>
      </c>
      <c r="K382" s="22">
        <v>23909</v>
      </c>
      <c r="L382" s="22">
        <v>29347</v>
      </c>
      <c r="M382">
        <v>2.9</v>
      </c>
      <c r="N382">
        <v>13.25</v>
      </c>
    </row>
    <row r="383" spans="1:14" x14ac:dyDescent="0.25">
      <c r="A383" t="s">
        <v>848</v>
      </c>
      <c r="B383" t="s">
        <v>113</v>
      </c>
      <c r="C383" t="s">
        <v>849</v>
      </c>
      <c r="D383">
        <v>30</v>
      </c>
      <c r="E383" s="22">
        <v>23058</v>
      </c>
      <c r="F383" s="22">
        <v>17512</v>
      </c>
      <c r="G383" s="22">
        <v>25831</v>
      </c>
      <c r="H383" s="22">
        <v>16885</v>
      </c>
      <c r="I383" s="22">
        <v>17119</v>
      </c>
      <c r="J383" s="22">
        <v>22641</v>
      </c>
      <c r="K383" s="22">
        <v>27302</v>
      </c>
      <c r="L383" s="22">
        <v>27558</v>
      </c>
      <c r="M383">
        <v>4.17</v>
      </c>
      <c r="N383">
        <v>27.5</v>
      </c>
    </row>
    <row r="384" spans="1:14" x14ac:dyDescent="0.25">
      <c r="A384" t="s">
        <v>850</v>
      </c>
      <c r="B384" t="s">
        <v>113</v>
      </c>
      <c r="C384" t="s">
        <v>851</v>
      </c>
      <c r="D384">
        <v>120</v>
      </c>
      <c r="E384" s="22">
        <v>23359</v>
      </c>
      <c r="F384" s="22">
        <v>18218</v>
      </c>
      <c r="G384" s="22">
        <v>25929</v>
      </c>
      <c r="H384" s="22">
        <v>17931</v>
      </c>
      <c r="I384" s="22">
        <v>17931</v>
      </c>
      <c r="J384" s="22">
        <v>23021</v>
      </c>
      <c r="K384" s="22">
        <v>23369</v>
      </c>
      <c r="L384" s="22">
        <v>31633</v>
      </c>
      <c r="M384">
        <v>4.8</v>
      </c>
      <c r="N384">
        <v>26.01</v>
      </c>
    </row>
    <row r="385" spans="1:14" x14ac:dyDescent="0.25">
      <c r="A385" t="s">
        <v>852</v>
      </c>
      <c r="B385" t="s">
        <v>113</v>
      </c>
      <c r="C385" t="s">
        <v>853</v>
      </c>
      <c r="D385">
        <v>20</v>
      </c>
      <c r="E385" s="22">
        <v>27770</v>
      </c>
      <c r="F385" s="22">
        <v>22236</v>
      </c>
      <c r="G385" s="22">
        <v>30537</v>
      </c>
      <c r="H385" s="22">
        <v>22663</v>
      </c>
      <c r="I385" s="22">
        <v>23369</v>
      </c>
      <c r="J385" s="22">
        <v>29702</v>
      </c>
      <c r="K385" s="22">
        <v>29702</v>
      </c>
      <c r="L385" s="22">
        <v>34655</v>
      </c>
      <c r="M385">
        <v>5.18</v>
      </c>
      <c r="N385">
        <v>35.08</v>
      </c>
    </row>
    <row r="386" spans="1:14" x14ac:dyDescent="0.25">
      <c r="A386" t="s">
        <v>854</v>
      </c>
      <c r="B386" t="s">
        <v>113</v>
      </c>
      <c r="C386" t="s">
        <v>855</v>
      </c>
      <c r="D386">
        <v>40</v>
      </c>
      <c r="E386" s="22">
        <v>31278</v>
      </c>
      <c r="F386" s="22">
        <v>23446</v>
      </c>
      <c r="G386" s="22">
        <v>35193</v>
      </c>
      <c r="H386" s="22">
        <v>22649</v>
      </c>
      <c r="I386" s="22">
        <v>25448</v>
      </c>
      <c r="J386" s="22">
        <v>28196</v>
      </c>
      <c r="K386" s="22">
        <v>36360</v>
      </c>
      <c r="L386" s="22">
        <v>46530</v>
      </c>
      <c r="M386">
        <v>5.12</v>
      </c>
      <c r="N386">
        <v>26.56</v>
      </c>
    </row>
    <row r="387" spans="1:14" x14ac:dyDescent="0.25">
      <c r="A387" t="s">
        <v>856</v>
      </c>
      <c r="B387" t="s">
        <v>113</v>
      </c>
      <c r="C387" t="s">
        <v>857</v>
      </c>
      <c r="D387">
        <v>190</v>
      </c>
      <c r="E387" s="22">
        <v>35467</v>
      </c>
      <c r="F387" s="22">
        <v>26696</v>
      </c>
      <c r="G387" s="22">
        <v>39852</v>
      </c>
      <c r="H387" s="22">
        <v>24195</v>
      </c>
      <c r="I387" s="22">
        <v>29031</v>
      </c>
      <c r="J387" s="22">
        <v>36746</v>
      </c>
      <c r="K387" s="22">
        <v>38643</v>
      </c>
      <c r="L387" s="22">
        <v>47876</v>
      </c>
      <c r="M387">
        <v>1.95</v>
      </c>
      <c r="N387">
        <v>13.74</v>
      </c>
    </row>
    <row r="388" spans="1:14" x14ac:dyDescent="0.25">
      <c r="A388" t="s">
        <v>858</v>
      </c>
      <c r="B388" t="s">
        <v>113</v>
      </c>
      <c r="C388" t="s">
        <v>859</v>
      </c>
      <c r="D388">
        <v>10</v>
      </c>
      <c r="E388" s="22">
        <v>65024</v>
      </c>
      <c r="F388" s="22">
        <v>48415</v>
      </c>
      <c r="G388" s="22">
        <v>73329</v>
      </c>
      <c r="H388" s="22">
        <v>44885</v>
      </c>
      <c r="I388" s="22">
        <v>46944</v>
      </c>
      <c r="J388" s="22">
        <v>62508</v>
      </c>
      <c r="K388" s="22">
        <v>79535</v>
      </c>
      <c r="L388" s="22">
        <v>79535</v>
      </c>
      <c r="M388">
        <v>6.79</v>
      </c>
      <c r="N388">
        <v>31.17</v>
      </c>
    </row>
    <row r="389" spans="1:14" x14ac:dyDescent="0.25">
      <c r="A389" t="s">
        <v>860</v>
      </c>
      <c r="B389" t="s">
        <v>113</v>
      </c>
      <c r="C389" t="s">
        <v>861</v>
      </c>
      <c r="D389">
        <v>40</v>
      </c>
      <c r="E389" s="22">
        <v>73013</v>
      </c>
      <c r="F389" s="22">
        <v>57098</v>
      </c>
      <c r="G389" s="22">
        <v>80971</v>
      </c>
      <c r="H389" s="22">
        <v>56936</v>
      </c>
      <c r="I389" s="22">
        <v>60217</v>
      </c>
      <c r="J389" s="22">
        <v>76898</v>
      </c>
      <c r="K389" s="22">
        <v>79535</v>
      </c>
      <c r="L389" s="22">
        <v>97120</v>
      </c>
      <c r="M389">
        <v>3.05</v>
      </c>
      <c r="N389">
        <v>21.79</v>
      </c>
    </row>
    <row r="390" spans="1:14" x14ac:dyDescent="0.25">
      <c r="A390" t="s">
        <v>862</v>
      </c>
      <c r="B390" t="s">
        <v>113</v>
      </c>
      <c r="C390" t="s">
        <v>863</v>
      </c>
      <c r="D390">
        <v>30</v>
      </c>
      <c r="E390" s="22">
        <v>48139</v>
      </c>
      <c r="F390" s="22">
        <v>25844</v>
      </c>
      <c r="G390" s="22">
        <v>59286</v>
      </c>
      <c r="H390" s="22">
        <v>21615</v>
      </c>
      <c r="I390" s="22">
        <v>27644</v>
      </c>
      <c r="J390" s="22">
        <v>62732</v>
      </c>
      <c r="K390" s="22">
        <v>62732</v>
      </c>
      <c r="L390" s="22">
        <v>62732</v>
      </c>
      <c r="M390">
        <v>11.35</v>
      </c>
      <c r="N390">
        <v>39.229999999999997</v>
      </c>
    </row>
    <row r="391" spans="1:14" x14ac:dyDescent="0.25">
      <c r="A391" t="s">
        <v>864</v>
      </c>
      <c r="B391" t="s">
        <v>113</v>
      </c>
      <c r="C391" t="s">
        <v>865</v>
      </c>
      <c r="D391">
        <v>20</v>
      </c>
      <c r="E391" s="22">
        <v>32009</v>
      </c>
      <c r="F391" s="22">
        <v>23981</v>
      </c>
      <c r="G391" s="22">
        <v>36023</v>
      </c>
      <c r="H391" s="22">
        <v>23205</v>
      </c>
      <c r="I391" s="22">
        <v>28665</v>
      </c>
      <c r="J391" s="22">
        <v>33269</v>
      </c>
      <c r="K391" s="22">
        <v>37038</v>
      </c>
      <c r="L391" s="22">
        <v>41411</v>
      </c>
      <c r="M391">
        <v>5.87</v>
      </c>
      <c r="N391">
        <v>29.8</v>
      </c>
    </row>
    <row r="392" spans="1:14" x14ac:dyDescent="0.25">
      <c r="A392" t="s">
        <v>866</v>
      </c>
      <c r="B392" t="s">
        <v>113</v>
      </c>
      <c r="C392" t="s">
        <v>867</v>
      </c>
      <c r="D392" t="s">
        <v>115</v>
      </c>
      <c r="E392" s="22">
        <v>45155</v>
      </c>
      <c r="F392" s="22">
        <v>21576</v>
      </c>
      <c r="G392" s="22">
        <v>56944</v>
      </c>
      <c r="H392" s="22">
        <v>17755</v>
      </c>
      <c r="I392" s="22">
        <v>26859</v>
      </c>
      <c r="J392" s="22">
        <v>58181</v>
      </c>
      <c r="K392" s="22">
        <v>58181</v>
      </c>
      <c r="L392" s="22">
        <v>58181</v>
      </c>
      <c r="M392">
        <v>16.07</v>
      </c>
      <c r="N392" t="s">
        <v>115</v>
      </c>
    </row>
    <row r="393" spans="1:14" x14ac:dyDescent="0.25">
      <c r="A393" t="s">
        <v>868</v>
      </c>
      <c r="B393" t="s">
        <v>113</v>
      </c>
      <c r="C393" t="s">
        <v>869</v>
      </c>
      <c r="D393">
        <v>230</v>
      </c>
      <c r="E393" s="22">
        <v>44481</v>
      </c>
      <c r="F393" s="22">
        <v>29381</v>
      </c>
      <c r="G393" s="22">
        <v>52031</v>
      </c>
      <c r="H393" s="22">
        <v>27744</v>
      </c>
      <c r="I393" s="22">
        <v>33762</v>
      </c>
      <c r="J393" s="22">
        <v>44047</v>
      </c>
      <c r="K393" s="22">
        <v>56064</v>
      </c>
      <c r="L393" s="22">
        <v>59833</v>
      </c>
      <c r="M393">
        <v>2.16</v>
      </c>
      <c r="N393">
        <v>10.48</v>
      </c>
    </row>
    <row r="394" spans="1:14" x14ac:dyDescent="0.25">
      <c r="A394" t="s">
        <v>870</v>
      </c>
      <c r="B394" t="s">
        <v>113</v>
      </c>
      <c r="C394" t="s">
        <v>871</v>
      </c>
      <c r="D394">
        <v>40</v>
      </c>
      <c r="E394" s="22">
        <v>32752</v>
      </c>
      <c r="F394" s="22">
        <v>21949</v>
      </c>
      <c r="G394" s="22">
        <v>38154</v>
      </c>
      <c r="H394" s="22">
        <v>22641</v>
      </c>
      <c r="I394" s="22">
        <v>23205</v>
      </c>
      <c r="J394" s="22">
        <v>29625</v>
      </c>
      <c r="K394" s="22">
        <v>37921</v>
      </c>
      <c r="L394" s="22">
        <v>56111</v>
      </c>
      <c r="M394">
        <v>6.14</v>
      </c>
      <c r="N394">
        <v>20.37</v>
      </c>
    </row>
    <row r="395" spans="1:14" x14ac:dyDescent="0.25">
      <c r="A395" t="s">
        <v>872</v>
      </c>
      <c r="B395" t="s">
        <v>113</v>
      </c>
      <c r="C395" t="s">
        <v>873</v>
      </c>
      <c r="D395">
        <v>170</v>
      </c>
      <c r="E395" s="22">
        <v>39610</v>
      </c>
      <c r="F395" s="22">
        <v>27449</v>
      </c>
      <c r="G395" s="22">
        <v>45690</v>
      </c>
      <c r="H395" s="22">
        <v>27554</v>
      </c>
      <c r="I395" s="22">
        <v>29249</v>
      </c>
      <c r="J395" s="22">
        <v>37073</v>
      </c>
      <c r="K395" s="22">
        <v>45928</v>
      </c>
      <c r="L395" s="22">
        <v>58181</v>
      </c>
      <c r="M395">
        <v>2.85</v>
      </c>
      <c r="N395">
        <v>13.87</v>
      </c>
    </row>
    <row r="396" spans="1:14" x14ac:dyDescent="0.25">
      <c r="A396" t="s">
        <v>874</v>
      </c>
      <c r="B396" t="s">
        <v>113</v>
      </c>
      <c r="C396" t="s">
        <v>875</v>
      </c>
      <c r="D396">
        <v>120</v>
      </c>
      <c r="E396" s="22">
        <v>42346</v>
      </c>
      <c r="F396" s="22">
        <v>29649</v>
      </c>
      <c r="G396" s="22">
        <v>48695</v>
      </c>
      <c r="H396" s="22">
        <v>28432</v>
      </c>
      <c r="I396" s="22">
        <v>32600</v>
      </c>
      <c r="J396" s="22">
        <v>42470</v>
      </c>
      <c r="K396" s="22">
        <v>48855</v>
      </c>
      <c r="L396" s="22">
        <v>59385</v>
      </c>
      <c r="M396">
        <v>2.72</v>
      </c>
      <c r="N396">
        <v>14.59</v>
      </c>
    </row>
    <row r="397" spans="1:14" x14ac:dyDescent="0.25">
      <c r="A397" t="s">
        <v>876</v>
      </c>
      <c r="B397" t="s">
        <v>113</v>
      </c>
      <c r="C397" t="s">
        <v>877</v>
      </c>
      <c r="D397">
        <v>10</v>
      </c>
      <c r="E397" s="22">
        <v>38311</v>
      </c>
      <c r="F397" s="22">
        <v>23849</v>
      </c>
      <c r="G397" s="22">
        <v>45541</v>
      </c>
      <c r="H397" s="22">
        <v>22894</v>
      </c>
      <c r="I397" s="22">
        <v>22894</v>
      </c>
      <c r="J397" s="22">
        <v>47111</v>
      </c>
      <c r="K397" s="22">
        <v>47503</v>
      </c>
      <c r="L397" s="22">
        <v>47503</v>
      </c>
      <c r="M397">
        <v>11.95</v>
      </c>
      <c r="N397">
        <v>34.25</v>
      </c>
    </row>
    <row r="398" spans="1:14" x14ac:dyDescent="0.25">
      <c r="A398" t="s">
        <v>878</v>
      </c>
      <c r="B398" t="s">
        <v>113</v>
      </c>
      <c r="C398" t="s">
        <v>879</v>
      </c>
      <c r="D398">
        <v>170</v>
      </c>
      <c r="E398" s="22">
        <v>30337</v>
      </c>
      <c r="F398" s="22">
        <v>24979</v>
      </c>
      <c r="G398" s="22">
        <v>33016</v>
      </c>
      <c r="H398" s="22">
        <v>23120</v>
      </c>
      <c r="I398" s="22">
        <v>27553</v>
      </c>
      <c r="J398" s="22">
        <v>29418</v>
      </c>
      <c r="K398" s="22">
        <v>32416</v>
      </c>
      <c r="L398" s="22">
        <v>37120</v>
      </c>
      <c r="M398">
        <v>1.85</v>
      </c>
      <c r="N398">
        <v>11.12</v>
      </c>
    </row>
    <row r="399" spans="1:14" x14ac:dyDescent="0.25">
      <c r="A399" t="s">
        <v>880</v>
      </c>
      <c r="B399" t="s">
        <v>113</v>
      </c>
      <c r="C399" t="s">
        <v>881</v>
      </c>
      <c r="D399">
        <v>30</v>
      </c>
      <c r="E399" s="22">
        <v>38339</v>
      </c>
      <c r="F399" s="22">
        <v>24674</v>
      </c>
      <c r="G399" s="22">
        <v>45171</v>
      </c>
      <c r="H399" s="22">
        <v>22641</v>
      </c>
      <c r="I399" s="22">
        <v>26262</v>
      </c>
      <c r="J399" s="22">
        <v>36952</v>
      </c>
      <c r="K399" s="22">
        <v>49587</v>
      </c>
      <c r="L399" s="22">
        <v>49587</v>
      </c>
      <c r="M399">
        <v>8.68</v>
      </c>
      <c r="N399">
        <v>31.28</v>
      </c>
    </row>
    <row r="400" spans="1:14" x14ac:dyDescent="0.25">
      <c r="A400" t="s">
        <v>882</v>
      </c>
      <c r="B400" t="s">
        <v>113</v>
      </c>
      <c r="C400" t="s">
        <v>883</v>
      </c>
      <c r="D400">
        <v>290</v>
      </c>
      <c r="E400" s="22">
        <v>54116</v>
      </c>
      <c r="F400" s="22">
        <v>33486</v>
      </c>
      <c r="G400" s="22">
        <v>64432</v>
      </c>
      <c r="H400" s="22">
        <v>30527</v>
      </c>
      <c r="I400" s="22">
        <v>38399</v>
      </c>
      <c r="J400" s="22">
        <v>48366</v>
      </c>
      <c r="K400" s="22">
        <v>62941</v>
      </c>
      <c r="L400" s="22">
        <v>90755</v>
      </c>
      <c r="M400">
        <v>2.0099999999999998</v>
      </c>
      <c r="N400">
        <v>6.97</v>
      </c>
    </row>
    <row r="401" spans="1:14" x14ac:dyDescent="0.25">
      <c r="A401" t="s">
        <v>884</v>
      </c>
      <c r="B401" t="s">
        <v>113</v>
      </c>
      <c r="C401" t="s">
        <v>885</v>
      </c>
      <c r="D401">
        <v>10</v>
      </c>
      <c r="E401" s="22">
        <v>61331</v>
      </c>
      <c r="F401" s="22">
        <v>44021</v>
      </c>
      <c r="G401" s="22">
        <v>69985</v>
      </c>
      <c r="H401" s="22">
        <v>46151</v>
      </c>
      <c r="I401" s="22">
        <v>47159</v>
      </c>
      <c r="J401" s="22">
        <v>62473</v>
      </c>
      <c r="K401" s="22">
        <v>79455</v>
      </c>
      <c r="L401" s="22">
        <v>79455</v>
      </c>
      <c r="M401">
        <v>10.4</v>
      </c>
      <c r="N401">
        <v>40.96</v>
      </c>
    </row>
    <row r="402" spans="1:14" x14ac:dyDescent="0.25">
      <c r="A402" t="s">
        <v>886</v>
      </c>
      <c r="B402" t="s">
        <v>113</v>
      </c>
      <c r="C402" t="s">
        <v>887</v>
      </c>
      <c r="D402">
        <v>280</v>
      </c>
      <c r="E402" s="22">
        <v>30378</v>
      </c>
      <c r="F402" s="22">
        <v>17411</v>
      </c>
      <c r="G402" s="22">
        <v>36862</v>
      </c>
      <c r="H402" s="22">
        <v>16722</v>
      </c>
      <c r="I402" s="22">
        <v>17476</v>
      </c>
      <c r="J402" s="22">
        <v>27529</v>
      </c>
      <c r="K402" s="22">
        <v>37562</v>
      </c>
      <c r="L402" s="22">
        <v>47215</v>
      </c>
      <c r="M402">
        <v>2.83</v>
      </c>
      <c r="N402">
        <v>9.02</v>
      </c>
    </row>
    <row r="403" spans="1:14" x14ac:dyDescent="0.25">
      <c r="A403" t="s">
        <v>90</v>
      </c>
      <c r="B403" t="s">
        <v>113</v>
      </c>
      <c r="C403" t="s">
        <v>91</v>
      </c>
      <c r="D403">
        <v>1180</v>
      </c>
      <c r="E403" s="22">
        <v>45346</v>
      </c>
      <c r="F403" s="22">
        <v>31033</v>
      </c>
      <c r="G403" s="22">
        <v>52502</v>
      </c>
      <c r="H403" s="22">
        <v>28949</v>
      </c>
      <c r="I403" s="22">
        <v>36102</v>
      </c>
      <c r="J403" s="22">
        <v>44189</v>
      </c>
      <c r="K403" s="22">
        <v>49669</v>
      </c>
      <c r="L403" s="22">
        <v>63468</v>
      </c>
      <c r="M403">
        <v>1.08</v>
      </c>
      <c r="N403">
        <v>5.33</v>
      </c>
    </row>
    <row r="404" spans="1:14" x14ac:dyDescent="0.25">
      <c r="A404" t="s">
        <v>888</v>
      </c>
      <c r="B404" t="s">
        <v>113</v>
      </c>
      <c r="C404" t="s">
        <v>889</v>
      </c>
      <c r="D404">
        <v>460</v>
      </c>
      <c r="E404" s="22">
        <v>37874</v>
      </c>
      <c r="F404" s="22">
        <v>23324</v>
      </c>
      <c r="G404" s="22">
        <v>45150</v>
      </c>
      <c r="H404" s="22">
        <v>21618</v>
      </c>
      <c r="I404" s="22">
        <v>25861</v>
      </c>
      <c r="J404" s="22">
        <v>33614</v>
      </c>
      <c r="K404" s="22">
        <v>47261</v>
      </c>
      <c r="L404" s="22">
        <v>63255</v>
      </c>
      <c r="M404">
        <v>2.39</v>
      </c>
      <c r="N404">
        <v>7.83</v>
      </c>
    </row>
    <row r="405" spans="1:14" x14ac:dyDescent="0.25">
      <c r="A405" t="s">
        <v>890</v>
      </c>
      <c r="B405" t="s">
        <v>113</v>
      </c>
      <c r="C405" t="s">
        <v>891</v>
      </c>
      <c r="D405">
        <v>160</v>
      </c>
      <c r="E405" s="22">
        <v>27856</v>
      </c>
      <c r="F405" s="22">
        <v>17866</v>
      </c>
      <c r="G405" s="22">
        <v>32851</v>
      </c>
      <c r="H405" s="22">
        <v>17690</v>
      </c>
      <c r="I405" s="22">
        <v>18199</v>
      </c>
      <c r="J405" s="22">
        <v>28461</v>
      </c>
      <c r="K405" s="22">
        <v>36335</v>
      </c>
      <c r="L405" s="22">
        <v>38212</v>
      </c>
      <c r="M405">
        <v>3.25</v>
      </c>
      <c r="N405">
        <v>16.89</v>
      </c>
    </row>
    <row r="406" spans="1:14" x14ac:dyDescent="0.25">
      <c r="A406" t="s">
        <v>892</v>
      </c>
      <c r="B406" t="s">
        <v>113</v>
      </c>
      <c r="C406" t="s">
        <v>893</v>
      </c>
      <c r="D406">
        <v>40</v>
      </c>
      <c r="E406" s="22">
        <v>27847</v>
      </c>
      <c r="F406" s="22">
        <v>24823</v>
      </c>
      <c r="G406" s="22">
        <v>29359</v>
      </c>
      <c r="H406" s="22">
        <v>25066</v>
      </c>
      <c r="I406" s="22">
        <v>25066</v>
      </c>
      <c r="J406" s="22">
        <v>25066</v>
      </c>
      <c r="K406" s="22">
        <v>31319</v>
      </c>
      <c r="L406" s="22">
        <v>31319</v>
      </c>
      <c r="M406">
        <v>4.47</v>
      </c>
      <c r="N406">
        <v>33.619999999999997</v>
      </c>
    </row>
    <row r="407" spans="1:14" x14ac:dyDescent="0.25">
      <c r="A407" t="s">
        <v>894</v>
      </c>
      <c r="B407" t="s">
        <v>113</v>
      </c>
      <c r="C407" t="s">
        <v>895</v>
      </c>
      <c r="D407">
        <v>80</v>
      </c>
      <c r="E407" s="22">
        <v>25907</v>
      </c>
      <c r="F407" s="22">
        <v>21075</v>
      </c>
      <c r="G407" s="22">
        <v>28323</v>
      </c>
      <c r="H407" s="22">
        <v>19178</v>
      </c>
      <c r="I407" s="22">
        <v>23561</v>
      </c>
      <c r="J407" s="22">
        <v>24720</v>
      </c>
      <c r="K407" s="22">
        <v>28582</v>
      </c>
      <c r="L407" s="22">
        <v>30826</v>
      </c>
      <c r="M407">
        <v>2.73</v>
      </c>
      <c r="N407">
        <v>14.58</v>
      </c>
    </row>
    <row r="408" spans="1:14" x14ac:dyDescent="0.25">
      <c r="A408" t="s">
        <v>896</v>
      </c>
      <c r="B408" t="s">
        <v>113</v>
      </c>
      <c r="C408" t="s">
        <v>897</v>
      </c>
      <c r="D408">
        <v>10</v>
      </c>
      <c r="E408" s="22">
        <v>26756</v>
      </c>
      <c r="F408" s="22">
        <v>19384</v>
      </c>
      <c r="G408" s="22">
        <v>30442</v>
      </c>
      <c r="H408" s="22">
        <v>16266</v>
      </c>
      <c r="I408" s="22">
        <v>22477</v>
      </c>
      <c r="J408" s="22">
        <v>29053</v>
      </c>
      <c r="K408" s="22">
        <v>31172</v>
      </c>
      <c r="L408" s="22">
        <v>36751</v>
      </c>
      <c r="M408">
        <v>7.36</v>
      </c>
      <c r="N408">
        <v>29.7</v>
      </c>
    </row>
    <row r="409" spans="1:14" x14ac:dyDescent="0.25">
      <c r="A409" t="s">
        <v>898</v>
      </c>
      <c r="B409" t="s">
        <v>113</v>
      </c>
      <c r="C409" t="s">
        <v>899</v>
      </c>
      <c r="D409">
        <v>30</v>
      </c>
      <c r="E409" s="22">
        <v>21655</v>
      </c>
      <c r="F409" s="22">
        <v>19466</v>
      </c>
      <c r="G409" s="22">
        <v>22750</v>
      </c>
      <c r="H409" s="22">
        <v>16530</v>
      </c>
      <c r="I409" s="22">
        <v>21073</v>
      </c>
      <c r="J409" s="22">
        <v>21073</v>
      </c>
      <c r="K409" s="22">
        <v>22287</v>
      </c>
      <c r="L409" s="22">
        <v>22287</v>
      </c>
      <c r="M409">
        <v>7.6</v>
      </c>
      <c r="N409">
        <v>34.840000000000003</v>
      </c>
    </row>
    <row r="410" spans="1:14" x14ac:dyDescent="0.25">
      <c r="A410" t="s">
        <v>900</v>
      </c>
      <c r="B410" t="s">
        <v>113</v>
      </c>
      <c r="C410" t="s">
        <v>901</v>
      </c>
      <c r="D410">
        <v>90</v>
      </c>
      <c r="E410" s="22">
        <v>26946</v>
      </c>
      <c r="F410" s="22">
        <v>21568</v>
      </c>
      <c r="G410" s="22">
        <v>29636</v>
      </c>
      <c r="H410" s="22">
        <v>21405</v>
      </c>
      <c r="I410" s="22">
        <v>22988</v>
      </c>
      <c r="J410" s="22">
        <v>24457</v>
      </c>
      <c r="K410" s="22">
        <v>29925</v>
      </c>
      <c r="L410" s="22">
        <v>37055</v>
      </c>
      <c r="M410">
        <v>2.23</v>
      </c>
      <c r="N410">
        <v>15.61</v>
      </c>
    </row>
    <row r="411" spans="1:14" x14ac:dyDescent="0.25">
      <c r="A411" t="s">
        <v>902</v>
      </c>
      <c r="B411" t="s">
        <v>113</v>
      </c>
      <c r="C411" t="s">
        <v>903</v>
      </c>
      <c r="D411">
        <v>40</v>
      </c>
      <c r="E411" s="22">
        <v>32696</v>
      </c>
      <c r="F411" s="22">
        <v>25723</v>
      </c>
      <c r="G411" s="22">
        <v>36182</v>
      </c>
      <c r="H411" s="22">
        <v>25938</v>
      </c>
      <c r="I411" s="22">
        <v>25938</v>
      </c>
      <c r="J411" s="22">
        <v>30215</v>
      </c>
      <c r="K411" s="22">
        <v>32985</v>
      </c>
      <c r="L411" s="22">
        <v>47591</v>
      </c>
      <c r="M411">
        <v>5.54</v>
      </c>
      <c r="N411">
        <v>28.85</v>
      </c>
    </row>
    <row r="412" spans="1:14" x14ac:dyDescent="0.25">
      <c r="A412" t="s">
        <v>904</v>
      </c>
      <c r="B412" t="s">
        <v>113</v>
      </c>
      <c r="C412" t="s">
        <v>905</v>
      </c>
      <c r="D412">
        <v>220</v>
      </c>
      <c r="E412" s="22">
        <v>33614</v>
      </c>
      <c r="F412" s="22">
        <v>25329</v>
      </c>
      <c r="G412" s="22">
        <v>37756</v>
      </c>
      <c r="H412" s="22">
        <v>24125</v>
      </c>
      <c r="I412" s="22">
        <v>28427</v>
      </c>
      <c r="J412" s="22">
        <v>30347</v>
      </c>
      <c r="K412" s="22">
        <v>36855</v>
      </c>
      <c r="L412" s="22">
        <v>48198</v>
      </c>
      <c r="M412">
        <v>2.29</v>
      </c>
      <c r="N412">
        <v>10.26</v>
      </c>
    </row>
    <row r="413" spans="1:14" x14ac:dyDescent="0.25">
      <c r="A413" t="s">
        <v>906</v>
      </c>
      <c r="B413" t="s">
        <v>113</v>
      </c>
      <c r="C413" t="s">
        <v>907</v>
      </c>
      <c r="D413">
        <v>240</v>
      </c>
      <c r="E413" s="22">
        <v>24468</v>
      </c>
      <c r="F413" s="22">
        <v>18782</v>
      </c>
      <c r="G413" s="22">
        <v>27310</v>
      </c>
      <c r="H413" s="22">
        <v>17476</v>
      </c>
      <c r="I413" s="22">
        <v>21115</v>
      </c>
      <c r="J413" s="22">
        <v>22870</v>
      </c>
      <c r="K413" s="22">
        <v>27624</v>
      </c>
      <c r="L413" s="22">
        <v>31154</v>
      </c>
      <c r="M413">
        <v>2</v>
      </c>
      <c r="N413">
        <v>10.98</v>
      </c>
    </row>
    <row r="414" spans="1:14" x14ac:dyDescent="0.25">
      <c r="A414" t="s">
        <v>96</v>
      </c>
      <c r="B414" t="s">
        <v>113</v>
      </c>
      <c r="C414" t="s">
        <v>97</v>
      </c>
      <c r="D414">
        <v>750</v>
      </c>
      <c r="E414" s="22">
        <v>28660</v>
      </c>
      <c r="F414" s="22">
        <v>21160</v>
      </c>
      <c r="G414" s="22">
        <v>32411</v>
      </c>
      <c r="H414" s="22">
        <v>19147</v>
      </c>
      <c r="I414" s="22">
        <v>23143</v>
      </c>
      <c r="J414" s="22">
        <v>28957</v>
      </c>
      <c r="K414" s="22">
        <v>29939</v>
      </c>
      <c r="L414" s="22">
        <v>37254</v>
      </c>
      <c r="M414">
        <v>1.24</v>
      </c>
      <c r="N414">
        <v>6.36</v>
      </c>
    </row>
    <row r="415" spans="1:14" x14ac:dyDescent="0.25">
      <c r="A415" t="s">
        <v>908</v>
      </c>
      <c r="B415" t="s">
        <v>113</v>
      </c>
      <c r="C415" t="s">
        <v>909</v>
      </c>
      <c r="D415">
        <v>260</v>
      </c>
      <c r="E415" s="22">
        <v>21025</v>
      </c>
      <c r="F415" s="22">
        <v>18143</v>
      </c>
      <c r="G415" s="22">
        <v>22466</v>
      </c>
      <c r="H415" s="22">
        <v>17984</v>
      </c>
      <c r="I415" s="22">
        <v>18689</v>
      </c>
      <c r="J415" s="22">
        <v>18689</v>
      </c>
      <c r="K415" s="22">
        <v>21292</v>
      </c>
      <c r="L415" s="22">
        <v>28924</v>
      </c>
      <c r="M415">
        <v>2.98</v>
      </c>
      <c r="N415">
        <v>14.91</v>
      </c>
    </row>
    <row r="416" spans="1:14" x14ac:dyDescent="0.25">
      <c r="A416" t="s">
        <v>910</v>
      </c>
      <c r="B416" t="s">
        <v>113</v>
      </c>
      <c r="C416" t="s">
        <v>911</v>
      </c>
      <c r="D416">
        <v>1310</v>
      </c>
      <c r="E416" s="22">
        <v>28985</v>
      </c>
      <c r="F416" s="22">
        <v>21552</v>
      </c>
      <c r="G416" s="22">
        <v>32701</v>
      </c>
      <c r="H416" s="22">
        <v>20740</v>
      </c>
      <c r="I416" s="22">
        <v>23561</v>
      </c>
      <c r="J416" s="22">
        <v>28347</v>
      </c>
      <c r="K416" s="22">
        <v>35221</v>
      </c>
      <c r="L416" s="22">
        <v>37673</v>
      </c>
      <c r="M416">
        <v>1.1299999999999999</v>
      </c>
      <c r="N416">
        <v>6.48</v>
      </c>
    </row>
    <row r="417" spans="1:14" x14ac:dyDescent="0.25">
      <c r="A417" t="s">
        <v>912</v>
      </c>
      <c r="B417" t="s">
        <v>113</v>
      </c>
      <c r="C417" t="s">
        <v>913</v>
      </c>
      <c r="D417">
        <v>160</v>
      </c>
      <c r="E417" s="22">
        <v>53300</v>
      </c>
      <c r="F417" s="22">
        <v>37646</v>
      </c>
      <c r="G417" s="22">
        <v>61128</v>
      </c>
      <c r="H417" s="22">
        <v>36894</v>
      </c>
      <c r="I417" s="22">
        <v>36895</v>
      </c>
      <c r="J417" s="22">
        <v>48423</v>
      </c>
      <c r="K417" s="22">
        <v>62232</v>
      </c>
      <c r="L417" s="22">
        <v>74976</v>
      </c>
      <c r="M417">
        <v>2.66</v>
      </c>
      <c r="N417">
        <v>11.04</v>
      </c>
    </row>
    <row r="418" spans="1:14" x14ac:dyDescent="0.25">
      <c r="A418" t="s">
        <v>914</v>
      </c>
      <c r="B418" t="s">
        <v>113</v>
      </c>
      <c r="C418" t="s">
        <v>915</v>
      </c>
      <c r="D418">
        <v>40</v>
      </c>
      <c r="E418" s="22">
        <v>32098</v>
      </c>
      <c r="F418" s="22">
        <v>21431</v>
      </c>
      <c r="G418" s="22">
        <v>37431</v>
      </c>
      <c r="H418" s="22">
        <v>22075</v>
      </c>
      <c r="I418" s="22">
        <v>23193</v>
      </c>
      <c r="J418" s="22">
        <v>28694</v>
      </c>
      <c r="K418" s="22">
        <v>36371</v>
      </c>
      <c r="L418" s="22">
        <v>49260</v>
      </c>
      <c r="M418">
        <v>4.4400000000000004</v>
      </c>
      <c r="N418">
        <v>20.8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0A51-C0A0-43CA-BB0C-8F555DE15B85}">
  <dimension ref="A1:O73"/>
  <sheetViews>
    <sheetView workbookViewId="0">
      <pane ySplit="3" topLeftCell="A42" activePane="bottomLeft" state="frozen"/>
      <selection pane="bottomLeft" activeCell="B73" sqref="B73"/>
    </sheetView>
  </sheetViews>
  <sheetFormatPr defaultColWidth="13.7109375" defaultRowHeight="15" x14ac:dyDescent="0.25"/>
  <cols>
    <col min="1" max="1" width="8.140625" style="24" customWidth="1"/>
    <col min="2" max="2" width="70.28515625" bestFit="1" customWidth="1"/>
    <col min="3" max="5" width="12.28515625" bestFit="1" customWidth="1"/>
    <col min="6" max="7" width="11" bestFit="1" customWidth="1"/>
    <col min="8" max="8" width="11.85546875" bestFit="1" customWidth="1"/>
    <col min="9" max="9" width="9.140625" bestFit="1" customWidth="1"/>
    <col min="10" max="10" width="9.42578125" bestFit="1" customWidth="1"/>
    <col min="11" max="13" width="23.85546875" bestFit="1" customWidth="1"/>
    <col min="14" max="14" width="37.140625" bestFit="1" customWidth="1"/>
    <col min="15" max="15" width="11.42578125" bestFit="1" customWidth="1"/>
  </cols>
  <sheetData>
    <row r="1" spans="1:15" x14ac:dyDescent="0.25">
      <c r="A1" s="24" t="s">
        <v>1354</v>
      </c>
    </row>
    <row r="2" spans="1:15" x14ac:dyDescent="0.25">
      <c r="A2" s="24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>
        <v>10</v>
      </c>
      <c r="K2">
        <v>11</v>
      </c>
      <c r="L2">
        <v>12</v>
      </c>
      <c r="M2">
        <v>13</v>
      </c>
      <c r="N2">
        <v>14</v>
      </c>
      <c r="O2">
        <v>15</v>
      </c>
    </row>
    <row r="3" spans="1:15" ht="45" customHeight="1" x14ac:dyDescent="0.25">
      <c r="A3" s="24" t="s">
        <v>1288</v>
      </c>
      <c r="B3" t="s">
        <v>1289</v>
      </c>
      <c r="C3" t="s">
        <v>1290</v>
      </c>
      <c r="D3" t="s">
        <v>1291</v>
      </c>
      <c r="E3" t="s">
        <v>1292</v>
      </c>
      <c r="F3" t="s">
        <v>1293</v>
      </c>
      <c r="G3" t="s">
        <v>1294</v>
      </c>
      <c r="H3" t="s">
        <v>1295</v>
      </c>
      <c r="I3" t="s">
        <v>1296</v>
      </c>
      <c r="J3" t="s">
        <v>1297</v>
      </c>
      <c r="K3" t="s">
        <v>1298</v>
      </c>
      <c r="L3" t="s">
        <v>1299</v>
      </c>
      <c r="M3" t="s">
        <v>1300</v>
      </c>
      <c r="N3" t="s">
        <v>1301</v>
      </c>
      <c r="O3" t="s">
        <v>1302</v>
      </c>
    </row>
    <row r="4" spans="1:15" x14ac:dyDescent="0.25">
      <c r="A4" s="24">
        <v>601</v>
      </c>
      <c r="B4" t="s">
        <v>29</v>
      </c>
      <c r="C4">
        <v>13488</v>
      </c>
      <c r="D4">
        <v>12729</v>
      </c>
      <c r="E4">
        <v>-759</v>
      </c>
      <c r="F4">
        <v>-5.63</v>
      </c>
      <c r="G4">
        <v>-0.57999999999999996</v>
      </c>
      <c r="H4" t="s">
        <v>1303</v>
      </c>
      <c r="I4" t="s">
        <v>1303</v>
      </c>
      <c r="J4" t="s">
        <v>1303</v>
      </c>
      <c r="K4" t="s">
        <v>932</v>
      </c>
      <c r="L4" t="s">
        <v>932</v>
      </c>
      <c r="M4" t="s">
        <v>932</v>
      </c>
      <c r="N4" t="s">
        <v>1304</v>
      </c>
      <c r="O4">
        <v>5</v>
      </c>
    </row>
    <row r="5" spans="1:15" x14ac:dyDescent="0.25">
      <c r="A5" s="24">
        <v>2111</v>
      </c>
      <c r="B5" t="s">
        <v>5</v>
      </c>
      <c r="C5">
        <v>724</v>
      </c>
      <c r="D5">
        <v>730</v>
      </c>
      <c r="E5">
        <v>6</v>
      </c>
      <c r="F5">
        <v>0.83</v>
      </c>
      <c r="G5">
        <v>0.08</v>
      </c>
      <c r="H5" t="s">
        <v>1303</v>
      </c>
      <c r="I5" t="s">
        <v>1303</v>
      </c>
      <c r="J5" t="s">
        <v>1303</v>
      </c>
      <c r="K5" t="s">
        <v>932</v>
      </c>
      <c r="L5" t="s">
        <v>932</v>
      </c>
      <c r="M5" t="s">
        <v>932</v>
      </c>
      <c r="N5" t="s">
        <v>1304</v>
      </c>
      <c r="O5">
        <v>141</v>
      </c>
    </row>
    <row r="6" spans="1:15" x14ac:dyDescent="0.25">
      <c r="A6" s="24">
        <v>2131</v>
      </c>
      <c r="B6" t="s">
        <v>6</v>
      </c>
      <c r="C6">
        <v>1415</v>
      </c>
      <c r="D6">
        <v>2251</v>
      </c>
      <c r="E6">
        <v>836</v>
      </c>
      <c r="F6">
        <v>59.08</v>
      </c>
      <c r="G6">
        <v>4.75</v>
      </c>
      <c r="H6" t="s">
        <v>1303</v>
      </c>
      <c r="I6" t="s">
        <v>1303</v>
      </c>
      <c r="J6" t="s">
        <v>1303</v>
      </c>
      <c r="K6" t="s">
        <v>932</v>
      </c>
      <c r="L6" t="s">
        <v>932</v>
      </c>
      <c r="M6" t="s">
        <v>932</v>
      </c>
      <c r="N6" t="s">
        <v>1304</v>
      </c>
      <c r="O6">
        <v>191</v>
      </c>
    </row>
    <row r="7" spans="1:15" x14ac:dyDescent="0.25">
      <c r="A7" s="24">
        <v>2212</v>
      </c>
      <c r="B7" t="s">
        <v>1344</v>
      </c>
      <c r="C7">
        <v>87</v>
      </c>
      <c r="D7">
        <v>75</v>
      </c>
      <c r="E7">
        <v>-12</v>
      </c>
      <c r="F7">
        <v>-13.79</v>
      </c>
      <c r="G7">
        <v>-1.47</v>
      </c>
      <c r="H7" t="s">
        <v>1303</v>
      </c>
      <c r="I7" t="s">
        <v>1303</v>
      </c>
      <c r="J7" t="s">
        <v>1303</v>
      </c>
      <c r="K7" t="s">
        <v>932</v>
      </c>
      <c r="L7" t="s">
        <v>932</v>
      </c>
      <c r="M7" t="s">
        <v>932</v>
      </c>
      <c r="N7" t="s">
        <v>1304</v>
      </c>
      <c r="O7">
        <v>1189</v>
      </c>
    </row>
    <row r="8" spans="1:15" x14ac:dyDescent="0.25">
      <c r="A8" s="24">
        <v>2361</v>
      </c>
      <c r="B8" t="s">
        <v>1320</v>
      </c>
      <c r="C8">
        <v>244</v>
      </c>
      <c r="D8">
        <v>273</v>
      </c>
      <c r="E8">
        <v>29</v>
      </c>
      <c r="F8">
        <v>11.89</v>
      </c>
      <c r="G8">
        <v>1.1299999999999999</v>
      </c>
      <c r="H8" t="s">
        <v>1303</v>
      </c>
      <c r="I8" t="s">
        <v>1303</v>
      </c>
      <c r="J8" t="s">
        <v>1303</v>
      </c>
      <c r="K8" t="s">
        <v>932</v>
      </c>
      <c r="L8" t="s">
        <v>932</v>
      </c>
      <c r="M8" t="s">
        <v>932</v>
      </c>
      <c r="N8" t="s">
        <v>1304</v>
      </c>
      <c r="O8">
        <v>201</v>
      </c>
    </row>
    <row r="9" spans="1:15" x14ac:dyDescent="0.25">
      <c r="A9" s="24">
        <v>2362</v>
      </c>
      <c r="B9" t="s">
        <v>1340</v>
      </c>
      <c r="C9">
        <v>160</v>
      </c>
      <c r="D9">
        <v>144</v>
      </c>
      <c r="E9">
        <v>-16</v>
      </c>
      <c r="F9">
        <v>-10</v>
      </c>
      <c r="G9">
        <v>-1.05</v>
      </c>
      <c r="H9" t="s">
        <v>1303</v>
      </c>
      <c r="I9" t="s">
        <v>1303</v>
      </c>
      <c r="J9" t="s">
        <v>1303</v>
      </c>
      <c r="K9" t="s">
        <v>932</v>
      </c>
      <c r="L9" t="s">
        <v>932</v>
      </c>
      <c r="M9" t="s">
        <v>932</v>
      </c>
      <c r="N9" t="s">
        <v>1304</v>
      </c>
      <c r="O9">
        <v>207</v>
      </c>
    </row>
    <row r="10" spans="1:15" x14ac:dyDescent="0.25">
      <c r="A10" s="24">
        <v>2371</v>
      </c>
      <c r="B10" t="s">
        <v>1343</v>
      </c>
      <c r="C10">
        <v>213</v>
      </c>
      <c r="D10">
        <v>194</v>
      </c>
      <c r="E10">
        <v>-19</v>
      </c>
      <c r="F10">
        <v>-8.92</v>
      </c>
      <c r="G10">
        <v>-0.93</v>
      </c>
      <c r="H10" t="s">
        <v>1303</v>
      </c>
      <c r="I10" t="s">
        <v>1303</v>
      </c>
      <c r="J10" t="s">
        <v>1303</v>
      </c>
      <c r="K10" t="s">
        <v>932</v>
      </c>
      <c r="L10" t="s">
        <v>932</v>
      </c>
      <c r="M10" t="s">
        <v>932</v>
      </c>
      <c r="N10" t="s">
        <v>1304</v>
      </c>
      <c r="O10">
        <v>213</v>
      </c>
    </row>
    <row r="11" spans="1:15" x14ac:dyDescent="0.25">
      <c r="A11" s="24">
        <v>2381</v>
      </c>
      <c r="B11" t="s">
        <v>7</v>
      </c>
      <c r="C11">
        <v>382</v>
      </c>
      <c r="D11">
        <v>625</v>
      </c>
      <c r="E11">
        <v>243</v>
      </c>
      <c r="F11">
        <v>63.61</v>
      </c>
      <c r="G11">
        <v>5.05</v>
      </c>
      <c r="H11" t="s">
        <v>1303</v>
      </c>
      <c r="I11" t="s">
        <v>1303</v>
      </c>
      <c r="J11" t="s">
        <v>1303</v>
      </c>
      <c r="K11" t="s">
        <v>932</v>
      </c>
      <c r="L11" t="s">
        <v>932</v>
      </c>
      <c r="M11" t="s">
        <v>932</v>
      </c>
      <c r="N11" t="s">
        <v>1304</v>
      </c>
      <c r="O11">
        <v>230</v>
      </c>
    </row>
    <row r="12" spans="1:15" x14ac:dyDescent="0.25">
      <c r="A12" s="24">
        <v>2382</v>
      </c>
      <c r="B12" t="s">
        <v>8</v>
      </c>
      <c r="C12">
        <v>1079</v>
      </c>
      <c r="D12">
        <v>1180</v>
      </c>
      <c r="E12">
        <v>101</v>
      </c>
      <c r="F12">
        <v>9.36</v>
      </c>
      <c r="G12">
        <v>0.9</v>
      </c>
      <c r="H12" t="s">
        <v>1303</v>
      </c>
      <c r="I12" t="s">
        <v>1303</v>
      </c>
      <c r="J12" t="s">
        <v>1303</v>
      </c>
      <c r="K12" t="s">
        <v>932</v>
      </c>
      <c r="L12" t="s">
        <v>932</v>
      </c>
      <c r="M12" t="s">
        <v>932</v>
      </c>
      <c r="N12" t="s">
        <v>1304</v>
      </c>
      <c r="O12">
        <v>263</v>
      </c>
    </row>
    <row r="13" spans="1:15" x14ac:dyDescent="0.25">
      <c r="A13" s="24">
        <v>2383</v>
      </c>
      <c r="B13" t="s">
        <v>1349</v>
      </c>
      <c r="C13">
        <v>127</v>
      </c>
      <c r="D13">
        <v>91</v>
      </c>
      <c r="E13">
        <v>-36</v>
      </c>
      <c r="F13">
        <v>-28.35</v>
      </c>
      <c r="G13">
        <v>-3.28</v>
      </c>
      <c r="H13" t="s">
        <v>1303</v>
      </c>
      <c r="I13" t="s">
        <v>1303</v>
      </c>
      <c r="J13" t="s">
        <v>1303</v>
      </c>
      <c r="K13" t="s">
        <v>932</v>
      </c>
      <c r="L13" t="s">
        <v>932</v>
      </c>
      <c r="M13" t="s">
        <v>932</v>
      </c>
      <c r="N13" t="s">
        <v>1304</v>
      </c>
      <c r="O13">
        <v>276</v>
      </c>
    </row>
    <row r="14" spans="1:15" x14ac:dyDescent="0.25">
      <c r="A14" s="24">
        <v>2389</v>
      </c>
      <c r="B14" t="s">
        <v>1326</v>
      </c>
      <c r="C14">
        <v>287</v>
      </c>
      <c r="D14">
        <v>304</v>
      </c>
      <c r="E14">
        <v>17</v>
      </c>
      <c r="F14">
        <v>5.92</v>
      </c>
      <c r="G14">
        <v>0.57999999999999996</v>
      </c>
      <c r="H14" t="s">
        <v>1303</v>
      </c>
      <c r="I14" t="s">
        <v>1303</v>
      </c>
      <c r="J14" t="s">
        <v>1303</v>
      </c>
      <c r="K14" t="s">
        <v>932</v>
      </c>
      <c r="L14" t="s">
        <v>932</v>
      </c>
      <c r="M14" t="s">
        <v>932</v>
      </c>
      <c r="N14" t="s">
        <v>1304</v>
      </c>
      <c r="O14">
        <v>301</v>
      </c>
    </row>
    <row r="15" spans="1:15" x14ac:dyDescent="0.25">
      <c r="A15" s="24">
        <v>3364</v>
      </c>
      <c r="B15" t="s">
        <v>9</v>
      </c>
      <c r="C15">
        <v>1514</v>
      </c>
      <c r="D15">
        <v>1893</v>
      </c>
      <c r="E15">
        <v>379</v>
      </c>
      <c r="F15">
        <v>25.03</v>
      </c>
      <c r="G15">
        <v>2.2599999999999998</v>
      </c>
      <c r="H15" t="s">
        <v>1303</v>
      </c>
      <c r="I15" t="s">
        <v>1303</v>
      </c>
      <c r="J15" t="s">
        <v>1303</v>
      </c>
      <c r="K15" t="s">
        <v>932</v>
      </c>
      <c r="L15" t="s">
        <v>932</v>
      </c>
      <c r="M15" t="s">
        <v>932</v>
      </c>
      <c r="N15" t="s">
        <v>1304</v>
      </c>
      <c r="O15">
        <v>1090</v>
      </c>
    </row>
    <row r="16" spans="1:15" x14ac:dyDescent="0.25">
      <c r="A16" s="24">
        <v>4231</v>
      </c>
      <c r="B16" t="s">
        <v>1323</v>
      </c>
      <c r="C16">
        <v>127</v>
      </c>
      <c r="D16">
        <v>147</v>
      </c>
      <c r="E16">
        <v>20</v>
      </c>
      <c r="F16">
        <v>15.75</v>
      </c>
      <c r="G16">
        <v>1.47</v>
      </c>
      <c r="H16" t="s">
        <v>1303</v>
      </c>
      <c r="I16" t="s">
        <v>1303</v>
      </c>
      <c r="J16" t="s">
        <v>1303</v>
      </c>
      <c r="K16" t="s">
        <v>932</v>
      </c>
      <c r="L16" t="s">
        <v>932</v>
      </c>
      <c r="M16" t="s">
        <v>932</v>
      </c>
      <c r="N16" t="s">
        <v>1304</v>
      </c>
      <c r="O16">
        <v>1202</v>
      </c>
    </row>
    <row r="17" spans="1:15" x14ac:dyDescent="0.25">
      <c r="A17" s="24">
        <v>4234</v>
      </c>
      <c r="B17" t="s">
        <v>1316</v>
      </c>
      <c r="C17">
        <v>130</v>
      </c>
      <c r="D17">
        <v>168</v>
      </c>
      <c r="E17">
        <v>38</v>
      </c>
      <c r="F17">
        <v>29.23</v>
      </c>
      <c r="G17">
        <v>2.6</v>
      </c>
      <c r="H17" t="s">
        <v>1303</v>
      </c>
      <c r="I17" t="s">
        <v>1303</v>
      </c>
      <c r="J17" t="s">
        <v>1303</v>
      </c>
      <c r="K17" t="s">
        <v>932</v>
      </c>
      <c r="L17" t="s">
        <v>932</v>
      </c>
      <c r="M17" t="s">
        <v>932</v>
      </c>
      <c r="N17" t="s">
        <v>1304</v>
      </c>
      <c r="O17">
        <v>1225</v>
      </c>
    </row>
    <row r="18" spans="1:15" x14ac:dyDescent="0.25">
      <c r="A18" s="24">
        <v>4238</v>
      </c>
      <c r="B18" t="s">
        <v>1317</v>
      </c>
      <c r="C18">
        <v>547</v>
      </c>
      <c r="D18">
        <v>583</v>
      </c>
      <c r="E18">
        <v>36</v>
      </c>
      <c r="F18">
        <v>6.58</v>
      </c>
      <c r="G18">
        <v>0.64</v>
      </c>
      <c r="H18" t="s">
        <v>1303</v>
      </c>
      <c r="I18" t="s">
        <v>1303</v>
      </c>
      <c r="J18" t="s">
        <v>1303</v>
      </c>
      <c r="K18" t="s">
        <v>932</v>
      </c>
      <c r="L18" t="s">
        <v>932</v>
      </c>
      <c r="M18" t="s">
        <v>932</v>
      </c>
      <c r="N18" t="s">
        <v>1304</v>
      </c>
      <c r="O18">
        <v>1261</v>
      </c>
    </row>
    <row r="19" spans="1:15" x14ac:dyDescent="0.25">
      <c r="A19" s="24">
        <v>4251</v>
      </c>
      <c r="B19" t="s">
        <v>1346</v>
      </c>
      <c r="C19">
        <v>89</v>
      </c>
      <c r="D19">
        <v>73</v>
      </c>
      <c r="E19">
        <v>-16</v>
      </c>
      <c r="F19">
        <v>-17.98</v>
      </c>
      <c r="G19">
        <v>-1.96</v>
      </c>
      <c r="H19" t="s">
        <v>1303</v>
      </c>
      <c r="I19" t="s">
        <v>1303</v>
      </c>
      <c r="J19" t="s">
        <v>1303</v>
      </c>
      <c r="K19" t="s">
        <v>932</v>
      </c>
      <c r="L19" t="s">
        <v>932</v>
      </c>
      <c r="M19" t="s">
        <v>932</v>
      </c>
      <c r="N19" t="s">
        <v>1304</v>
      </c>
      <c r="O19">
        <v>1365</v>
      </c>
    </row>
    <row r="20" spans="1:15" x14ac:dyDescent="0.25">
      <c r="A20" s="24">
        <v>4411</v>
      </c>
      <c r="B20" t="s">
        <v>10</v>
      </c>
      <c r="C20">
        <v>998</v>
      </c>
      <c r="D20">
        <v>1051</v>
      </c>
      <c r="E20">
        <v>53</v>
      </c>
      <c r="F20">
        <v>5.31</v>
      </c>
      <c r="G20">
        <v>0.52</v>
      </c>
      <c r="H20" t="s">
        <v>1303</v>
      </c>
      <c r="I20" t="s">
        <v>1303</v>
      </c>
      <c r="J20" t="s">
        <v>1303</v>
      </c>
      <c r="K20" t="s">
        <v>932</v>
      </c>
      <c r="L20" t="s">
        <v>932</v>
      </c>
      <c r="M20" t="s">
        <v>932</v>
      </c>
      <c r="N20" t="s">
        <v>1304</v>
      </c>
      <c r="O20">
        <v>1372</v>
      </c>
    </row>
    <row r="21" spans="1:15" x14ac:dyDescent="0.25">
      <c r="A21" s="24">
        <v>4412</v>
      </c>
      <c r="B21" t="s">
        <v>1322</v>
      </c>
      <c r="C21">
        <v>101</v>
      </c>
      <c r="D21">
        <v>122</v>
      </c>
      <c r="E21">
        <v>21</v>
      </c>
      <c r="F21">
        <v>20.79</v>
      </c>
      <c r="G21">
        <v>1.91</v>
      </c>
      <c r="H21" t="s">
        <v>1303</v>
      </c>
      <c r="I21" t="s">
        <v>1303</v>
      </c>
      <c r="J21" t="s">
        <v>1303</v>
      </c>
      <c r="K21" t="s">
        <v>932</v>
      </c>
      <c r="L21" t="s">
        <v>932</v>
      </c>
      <c r="M21" t="s">
        <v>932</v>
      </c>
      <c r="N21" t="s">
        <v>1304</v>
      </c>
      <c r="O21">
        <v>1377</v>
      </c>
    </row>
    <row r="22" spans="1:15" x14ac:dyDescent="0.25">
      <c r="A22" s="24">
        <v>4413</v>
      </c>
      <c r="B22" t="s">
        <v>1327</v>
      </c>
      <c r="C22">
        <v>377</v>
      </c>
      <c r="D22">
        <v>394</v>
      </c>
      <c r="E22">
        <v>17</v>
      </c>
      <c r="F22">
        <v>4.51</v>
      </c>
      <c r="G22">
        <v>0.44</v>
      </c>
      <c r="H22" t="s">
        <v>1303</v>
      </c>
      <c r="I22" t="s">
        <v>1303</v>
      </c>
      <c r="J22" t="s">
        <v>1303</v>
      </c>
      <c r="K22" t="s">
        <v>932</v>
      </c>
      <c r="L22" t="s">
        <v>932</v>
      </c>
      <c r="M22" t="s">
        <v>932</v>
      </c>
      <c r="N22" t="s">
        <v>1304</v>
      </c>
      <c r="O22">
        <v>1386</v>
      </c>
    </row>
    <row r="23" spans="1:15" x14ac:dyDescent="0.25">
      <c r="A23" s="24">
        <v>4421</v>
      </c>
      <c r="B23" t="s">
        <v>1342</v>
      </c>
      <c r="C23">
        <v>63</v>
      </c>
      <c r="D23">
        <v>53</v>
      </c>
      <c r="E23">
        <v>-10</v>
      </c>
      <c r="F23">
        <v>-15.87</v>
      </c>
      <c r="G23">
        <v>-1.71</v>
      </c>
      <c r="H23" t="s">
        <v>1303</v>
      </c>
      <c r="I23" t="s">
        <v>1303</v>
      </c>
      <c r="J23" t="s">
        <v>1303</v>
      </c>
      <c r="K23" t="s">
        <v>932</v>
      </c>
      <c r="L23" t="s">
        <v>932</v>
      </c>
      <c r="M23" t="s">
        <v>932</v>
      </c>
      <c r="N23" t="s">
        <v>1304</v>
      </c>
      <c r="O23">
        <v>1396</v>
      </c>
    </row>
    <row r="24" spans="1:15" x14ac:dyDescent="0.25">
      <c r="A24" s="24">
        <v>4422</v>
      </c>
      <c r="B24" t="s">
        <v>1325</v>
      </c>
      <c r="C24">
        <v>98</v>
      </c>
      <c r="D24">
        <v>117</v>
      </c>
      <c r="E24">
        <v>19</v>
      </c>
      <c r="F24">
        <v>19.39</v>
      </c>
      <c r="G24">
        <v>1.79</v>
      </c>
      <c r="H24" t="s">
        <v>1303</v>
      </c>
      <c r="I24" t="s">
        <v>1303</v>
      </c>
      <c r="J24" t="s">
        <v>1303</v>
      </c>
      <c r="K24" t="s">
        <v>932</v>
      </c>
      <c r="L24" t="s">
        <v>932</v>
      </c>
      <c r="M24" t="s">
        <v>932</v>
      </c>
      <c r="N24" t="s">
        <v>1304</v>
      </c>
      <c r="O24">
        <v>1399</v>
      </c>
    </row>
    <row r="25" spans="1:15" x14ac:dyDescent="0.25">
      <c r="A25" s="24">
        <v>4431</v>
      </c>
      <c r="B25" t="s">
        <v>1315</v>
      </c>
      <c r="C25">
        <v>169</v>
      </c>
      <c r="D25">
        <v>213</v>
      </c>
      <c r="E25">
        <v>44</v>
      </c>
      <c r="F25">
        <v>26.04</v>
      </c>
      <c r="G25">
        <v>2.34</v>
      </c>
      <c r="H25" t="s">
        <v>1303</v>
      </c>
      <c r="I25" t="s">
        <v>1303</v>
      </c>
      <c r="J25" t="s">
        <v>1303</v>
      </c>
      <c r="K25" t="s">
        <v>932</v>
      </c>
      <c r="L25" t="s">
        <v>932</v>
      </c>
      <c r="M25" t="s">
        <v>932</v>
      </c>
      <c r="N25" t="s">
        <v>1304</v>
      </c>
      <c r="O25">
        <v>1406</v>
      </c>
    </row>
    <row r="26" spans="1:15" x14ac:dyDescent="0.25">
      <c r="A26" s="24">
        <v>4461</v>
      </c>
      <c r="B26" t="s">
        <v>1331</v>
      </c>
      <c r="C26">
        <v>516</v>
      </c>
      <c r="D26">
        <v>506</v>
      </c>
      <c r="E26">
        <v>-10</v>
      </c>
      <c r="F26">
        <v>-1.94</v>
      </c>
      <c r="G26">
        <v>-0.2</v>
      </c>
      <c r="H26" t="s">
        <v>1303</v>
      </c>
      <c r="I26" t="s">
        <v>1303</v>
      </c>
      <c r="J26" t="s">
        <v>1303</v>
      </c>
      <c r="K26" t="s">
        <v>932</v>
      </c>
      <c r="L26" t="s">
        <v>932</v>
      </c>
      <c r="M26" t="s">
        <v>932</v>
      </c>
      <c r="N26" t="s">
        <v>1304</v>
      </c>
      <c r="O26">
        <v>1472</v>
      </c>
    </row>
    <row r="27" spans="1:15" x14ac:dyDescent="0.25">
      <c r="A27" s="24">
        <v>4471</v>
      </c>
      <c r="B27" t="s">
        <v>1306</v>
      </c>
      <c r="C27">
        <v>967</v>
      </c>
      <c r="D27">
        <v>1062</v>
      </c>
      <c r="E27">
        <v>95</v>
      </c>
      <c r="F27">
        <v>9.82</v>
      </c>
      <c r="G27">
        <v>0.94</v>
      </c>
      <c r="H27" t="s">
        <v>1303</v>
      </c>
      <c r="I27" t="s">
        <v>1303</v>
      </c>
      <c r="J27" t="s">
        <v>1303</v>
      </c>
      <c r="K27" t="s">
        <v>932</v>
      </c>
      <c r="L27" t="s">
        <v>932</v>
      </c>
      <c r="M27" t="s">
        <v>932</v>
      </c>
      <c r="N27" t="s">
        <v>1304</v>
      </c>
      <c r="O27">
        <v>1483</v>
      </c>
    </row>
    <row r="28" spans="1:15" x14ac:dyDescent="0.25">
      <c r="A28" s="24">
        <v>4481</v>
      </c>
      <c r="B28" t="s">
        <v>1338</v>
      </c>
      <c r="C28">
        <v>284</v>
      </c>
      <c r="D28">
        <v>280</v>
      </c>
      <c r="E28">
        <v>-4</v>
      </c>
      <c r="F28">
        <v>-1.41</v>
      </c>
      <c r="G28">
        <v>-0.14000000000000001</v>
      </c>
      <c r="H28" t="s">
        <v>1303</v>
      </c>
      <c r="I28" t="s">
        <v>1303</v>
      </c>
      <c r="J28" t="s">
        <v>1303</v>
      </c>
      <c r="K28" t="s">
        <v>932</v>
      </c>
      <c r="L28" t="s">
        <v>932</v>
      </c>
      <c r="M28" t="s">
        <v>932</v>
      </c>
      <c r="N28" t="s">
        <v>1304</v>
      </c>
      <c r="O28">
        <v>1489</v>
      </c>
    </row>
    <row r="29" spans="1:15" x14ac:dyDescent="0.25">
      <c r="A29" s="24">
        <v>4881</v>
      </c>
      <c r="B29" t="s">
        <v>30</v>
      </c>
      <c r="C29">
        <v>141</v>
      </c>
      <c r="D29">
        <v>376</v>
      </c>
      <c r="E29">
        <v>235</v>
      </c>
      <c r="F29">
        <v>166.67</v>
      </c>
      <c r="G29">
        <v>10.31</v>
      </c>
      <c r="H29" t="s">
        <v>1303</v>
      </c>
      <c r="I29" t="s">
        <v>1303</v>
      </c>
      <c r="J29" t="s">
        <v>1303</v>
      </c>
      <c r="K29" t="s">
        <v>932</v>
      </c>
      <c r="L29" t="s">
        <v>932</v>
      </c>
      <c r="M29" t="s">
        <v>932</v>
      </c>
      <c r="N29" t="s">
        <v>1304</v>
      </c>
      <c r="O29">
        <v>1758</v>
      </c>
    </row>
    <row r="30" spans="1:15" x14ac:dyDescent="0.25">
      <c r="A30" s="24">
        <v>4911</v>
      </c>
      <c r="B30" t="s">
        <v>1350</v>
      </c>
      <c r="C30">
        <v>374</v>
      </c>
      <c r="D30">
        <v>312</v>
      </c>
      <c r="E30">
        <v>-62</v>
      </c>
      <c r="F30">
        <v>-16.579999999999998</v>
      </c>
      <c r="G30">
        <v>-1.8</v>
      </c>
      <c r="H30" t="s">
        <v>1303</v>
      </c>
      <c r="I30" t="s">
        <v>1303</v>
      </c>
      <c r="J30" t="s">
        <v>1303</v>
      </c>
      <c r="K30" t="s">
        <v>932</v>
      </c>
      <c r="L30" t="s">
        <v>932</v>
      </c>
      <c r="M30" t="s">
        <v>932</v>
      </c>
      <c r="N30" t="s">
        <v>1304</v>
      </c>
      <c r="O30">
        <v>1789</v>
      </c>
    </row>
    <row r="31" spans="1:15" x14ac:dyDescent="0.25">
      <c r="A31" s="24">
        <v>5151</v>
      </c>
      <c r="B31" t="s">
        <v>1336</v>
      </c>
      <c r="C31">
        <v>191</v>
      </c>
      <c r="D31">
        <v>192</v>
      </c>
      <c r="E31">
        <v>1</v>
      </c>
      <c r="F31">
        <v>0.52</v>
      </c>
      <c r="G31">
        <v>0.05</v>
      </c>
      <c r="H31" t="s">
        <v>1303</v>
      </c>
      <c r="I31" t="s">
        <v>1303</v>
      </c>
      <c r="J31" t="s">
        <v>1303</v>
      </c>
      <c r="K31" t="s">
        <v>932</v>
      </c>
      <c r="L31" t="s">
        <v>932</v>
      </c>
      <c r="M31" t="s">
        <v>932</v>
      </c>
      <c r="N31" t="s">
        <v>1304</v>
      </c>
      <c r="O31">
        <v>1869</v>
      </c>
    </row>
    <row r="32" spans="1:15" x14ac:dyDescent="0.25">
      <c r="A32" s="24">
        <v>5222</v>
      </c>
      <c r="B32" t="s">
        <v>1318</v>
      </c>
      <c r="C32">
        <v>152</v>
      </c>
      <c r="D32">
        <v>187</v>
      </c>
      <c r="E32">
        <v>35</v>
      </c>
      <c r="F32">
        <v>23.03</v>
      </c>
      <c r="G32">
        <v>2.09</v>
      </c>
      <c r="H32" t="s">
        <v>1303</v>
      </c>
      <c r="I32" t="s">
        <v>1303</v>
      </c>
      <c r="J32" t="s">
        <v>1303</v>
      </c>
      <c r="K32" t="s">
        <v>932</v>
      </c>
      <c r="L32" t="s">
        <v>932</v>
      </c>
      <c r="M32" t="s">
        <v>932</v>
      </c>
      <c r="N32" t="s">
        <v>1304</v>
      </c>
      <c r="O32">
        <v>1961</v>
      </c>
    </row>
    <row r="33" spans="1:15" x14ac:dyDescent="0.25">
      <c r="A33" s="24">
        <v>5321</v>
      </c>
      <c r="B33" t="s">
        <v>11</v>
      </c>
      <c r="C33">
        <v>134</v>
      </c>
      <c r="D33">
        <v>213</v>
      </c>
      <c r="E33">
        <v>79</v>
      </c>
      <c r="F33">
        <v>58.96</v>
      </c>
      <c r="G33">
        <v>4.74</v>
      </c>
      <c r="H33" t="s">
        <v>1303</v>
      </c>
      <c r="I33" t="s">
        <v>1303</v>
      </c>
      <c r="J33" t="s">
        <v>1303</v>
      </c>
      <c r="K33" t="s">
        <v>932</v>
      </c>
      <c r="L33" t="s">
        <v>932</v>
      </c>
      <c r="M33" t="s">
        <v>932</v>
      </c>
      <c r="N33" t="s">
        <v>1304</v>
      </c>
      <c r="O33">
        <v>2068</v>
      </c>
    </row>
    <row r="34" spans="1:15" x14ac:dyDescent="0.25">
      <c r="A34" s="24">
        <v>5411</v>
      </c>
      <c r="B34" t="s">
        <v>1337</v>
      </c>
      <c r="C34">
        <v>277</v>
      </c>
      <c r="D34">
        <v>241</v>
      </c>
      <c r="E34">
        <v>-36</v>
      </c>
      <c r="F34">
        <v>-13</v>
      </c>
      <c r="G34">
        <v>-1.38</v>
      </c>
      <c r="H34" t="s">
        <v>1303</v>
      </c>
      <c r="I34" t="s">
        <v>1303</v>
      </c>
      <c r="J34" t="s">
        <v>1303</v>
      </c>
      <c r="K34" t="s">
        <v>932</v>
      </c>
      <c r="L34" t="s">
        <v>932</v>
      </c>
      <c r="M34" t="s">
        <v>932</v>
      </c>
      <c r="N34" t="s">
        <v>1304</v>
      </c>
      <c r="O34">
        <v>2109</v>
      </c>
    </row>
    <row r="35" spans="1:15" x14ac:dyDescent="0.25">
      <c r="A35" s="24">
        <v>5412</v>
      </c>
      <c r="B35" t="s">
        <v>1347</v>
      </c>
      <c r="C35">
        <v>381</v>
      </c>
      <c r="D35">
        <v>327</v>
      </c>
      <c r="E35">
        <v>-54</v>
      </c>
      <c r="F35">
        <v>-14.17</v>
      </c>
      <c r="G35">
        <v>-1.52</v>
      </c>
      <c r="H35" t="s">
        <v>1303</v>
      </c>
      <c r="I35" t="s">
        <v>1303</v>
      </c>
      <c r="J35" t="s">
        <v>1303</v>
      </c>
      <c r="K35" t="s">
        <v>932</v>
      </c>
      <c r="L35" t="s">
        <v>932</v>
      </c>
      <c r="M35" t="s">
        <v>932</v>
      </c>
      <c r="N35" t="s">
        <v>1304</v>
      </c>
      <c r="O35">
        <v>2115</v>
      </c>
    </row>
    <row r="36" spans="1:15" x14ac:dyDescent="0.25">
      <c r="A36" s="24">
        <v>5413</v>
      </c>
      <c r="B36" t="s">
        <v>1311</v>
      </c>
      <c r="C36">
        <v>268</v>
      </c>
      <c r="D36">
        <v>335</v>
      </c>
      <c r="E36">
        <v>67</v>
      </c>
      <c r="F36">
        <v>25</v>
      </c>
      <c r="G36">
        <v>2.2599999999999998</v>
      </c>
      <c r="H36" t="s">
        <v>1303</v>
      </c>
      <c r="I36" t="s">
        <v>1303</v>
      </c>
      <c r="J36" t="s">
        <v>1303</v>
      </c>
      <c r="K36" t="s">
        <v>932</v>
      </c>
      <c r="L36" t="s">
        <v>932</v>
      </c>
      <c r="M36" t="s">
        <v>932</v>
      </c>
      <c r="N36" t="s">
        <v>1304</v>
      </c>
      <c r="O36">
        <v>2121</v>
      </c>
    </row>
    <row r="37" spans="1:15" x14ac:dyDescent="0.25">
      <c r="A37" s="24">
        <v>5415</v>
      </c>
      <c r="B37" t="s">
        <v>1332</v>
      </c>
      <c r="C37">
        <v>69</v>
      </c>
      <c r="D37">
        <v>78</v>
      </c>
      <c r="E37">
        <v>9</v>
      </c>
      <c r="F37">
        <v>13.04</v>
      </c>
      <c r="G37">
        <v>1.23</v>
      </c>
      <c r="H37" t="s">
        <v>1303</v>
      </c>
      <c r="I37" t="s">
        <v>1303</v>
      </c>
      <c r="J37" t="s">
        <v>1303</v>
      </c>
      <c r="K37" t="s">
        <v>932</v>
      </c>
      <c r="L37" t="s">
        <v>932</v>
      </c>
      <c r="M37" t="s">
        <v>932</v>
      </c>
      <c r="N37" t="s">
        <v>1304</v>
      </c>
      <c r="O37">
        <v>2147</v>
      </c>
    </row>
    <row r="38" spans="1:15" x14ac:dyDescent="0.25">
      <c r="A38" s="24">
        <v>5416</v>
      </c>
      <c r="B38" t="s">
        <v>1319</v>
      </c>
      <c r="C38">
        <v>134</v>
      </c>
      <c r="D38">
        <v>168</v>
      </c>
      <c r="E38">
        <v>34</v>
      </c>
      <c r="F38">
        <v>25.37</v>
      </c>
      <c r="G38">
        <v>2.29</v>
      </c>
      <c r="H38" t="s">
        <v>1303</v>
      </c>
      <c r="I38" t="s">
        <v>1303</v>
      </c>
      <c r="J38" t="s">
        <v>1303</v>
      </c>
      <c r="K38" t="s">
        <v>932</v>
      </c>
      <c r="L38" t="s">
        <v>932</v>
      </c>
      <c r="M38" t="s">
        <v>932</v>
      </c>
      <c r="N38" t="s">
        <v>1304</v>
      </c>
      <c r="O38">
        <v>2153</v>
      </c>
    </row>
    <row r="39" spans="1:15" x14ac:dyDescent="0.25">
      <c r="A39" s="24">
        <v>5419</v>
      </c>
      <c r="B39" t="s">
        <v>1307</v>
      </c>
      <c r="C39">
        <v>268</v>
      </c>
      <c r="D39">
        <v>354</v>
      </c>
      <c r="E39">
        <v>86</v>
      </c>
      <c r="F39">
        <v>32.090000000000003</v>
      </c>
      <c r="G39">
        <v>2.82</v>
      </c>
      <c r="H39" t="s">
        <v>1303</v>
      </c>
      <c r="I39" t="s">
        <v>1303</v>
      </c>
      <c r="J39" t="s">
        <v>1303</v>
      </c>
      <c r="K39" t="s">
        <v>932</v>
      </c>
      <c r="L39" t="s">
        <v>932</v>
      </c>
      <c r="M39" t="s">
        <v>932</v>
      </c>
      <c r="N39" t="s">
        <v>1304</v>
      </c>
      <c r="O39">
        <v>2191</v>
      </c>
    </row>
    <row r="40" spans="1:15" x14ac:dyDescent="0.25">
      <c r="A40" s="24">
        <v>5511</v>
      </c>
      <c r="B40" t="s">
        <v>1329</v>
      </c>
      <c r="C40">
        <v>163</v>
      </c>
      <c r="D40">
        <v>178</v>
      </c>
      <c r="E40">
        <v>15</v>
      </c>
      <c r="F40">
        <v>9.1999999999999993</v>
      </c>
      <c r="G40">
        <v>0.88</v>
      </c>
      <c r="H40" t="s">
        <v>1303</v>
      </c>
      <c r="I40" t="s">
        <v>1303</v>
      </c>
      <c r="J40" t="s">
        <v>1303</v>
      </c>
      <c r="K40" t="s">
        <v>932</v>
      </c>
      <c r="L40" t="s">
        <v>932</v>
      </c>
      <c r="M40" t="s">
        <v>932</v>
      </c>
      <c r="N40" t="s">
        <v>1304</v>
      </c>
      <c r="O40">
        <v>2205</v>
      </c>
    </row>
    <row r="41" spans="1:15" x14ac:dyDescent="0.25">
      <c r="A41" s="24">
        <v>5611</v>
      </c>
      <c r="B41" t="s">
        <v>1310</v>
      </c>
      <c r="C41">
        <v>166</v>
      </c>
      <c r="D41">
        <v>237</v>
      </c>
      <c r="E41">
        <v>71</v>
      </c>
      <c r="F41">
        <v>42.77</v>
      </c>
      <c r="G41">
        <v>3.62</v>
      </c>
      <c r="H41" t="s">
        <v>1303</v>
      </c>
      <c r="I41" t="s">
        <v>1303</v>
      </c>
      <c r="J41" t="s">
        <v>1303</v>
      </c>
      <c r="K41" t="s">
        <v>932</v>
      </c>
      <c r="L41" t="s">
        <v>932</v>
      </c>
      <c r="M41" t="s">
        <v>932</v>
      </c>
      <c r="N41" t="s">
        <v>1304</v>
      </c>
      <c r="O41">
        <v>2212</v>
      </c>
    </row>
    <row r="42" spans="1:15" x14ac:dyDescent="0.25">
      <c r="A42" s="24">
        <v>5613</v>
      </c>
      <c r="B42" t="s">
        <v>1309</v>
      </c>
      <c r="C42">
        <v>608</v>
      </c>
      <c r="D42">
        <v>688</v>
      </c>
      <c r="E42">
        <v>80</v>
      </c>
      <c r="F42">
        <v>13.16</v>
      </c>
      <c r="G42">
        <v>1.24</v>
      </c>
      <c r="H42" t="s">
        <v>1303</v>
      </c>
      <c r="I42" t="s">
        <v>1303</v>
      </c>
      <c r="J42" t="s">
        <v>1303</v>
      </c>
      <c r="K42" t="s">
        <v>932</v>
      </c>
      <c r="L42" t="s">
        <v>932</v>
      </c>
      <c r="M42" t="s">
        <v>932</v>
      </c>
      <c r="N42" t="s">
        <v>1304</v>
      </c>
      <c r="O42">
        <v>2218</v>
      </c>
    </row>
    <row r="43" spans="1:15" x14ac:dyDescent="0.25">
      <c r="A43" s="24">
        <v>5614</v>
      </c>
      <c r="B43" t="s">
        <v>14</v>
      </c>
      <c r="C43">
        <v>742</v>
      </c>
      <c r="D43">
        <v>1097</v>
      </c>
      <c r="E43">
        <v>355</v>
      </c>
      <c r="F43">
        <v>47.84</v>
      </c>
      <c r="G43">
        <v>3.99</v>
      </c>
      <c r="H43" t="s">
        <v>1303</v>
      </c>
      <c r="I43" t="s">
        <v>1303</v>
      </c>
      <c r="J43" t="s">
        <v>1303</v>
      </c>
      <c r="K43" t="s">
        <v>932</v>
      </c>
      <c r="L43" t="s">
        <v>932</v>
      </c>
      <c r="M43" t="s">
        <v>932</v>
      </c>
      <c r="N43" t="s">
        <v>1304</v>
      </c>
      <c r="O43">
        <v>2227</v>
      </c>
    </row>
    <row r="44" spans="1:15" x14ac:dyDescent="0.25">
      <c r="A44" s="24">
        <v>5616</v>
      </c>
      <c r="B44" t="s">
        <v>1345</v>
      </c>
      <c r="C44">
        <v>95</v>
      </c>
      <c r="D44">
        <v>77</v>
      </c>
      <c r="E44">
        <v>-18</v>
      </c>
      <c r="F44">
        <v>-18.95</v>
      </c>
      <c r="G44">
        <v>-2.08</v>
      </c>
      <c r="H44" t="s">
        <v>1303</v>
      </c>
      <c r="I44" t="s">
        <v>1303</v>
      </c>
      <c r="J44" t="s">
        <v>1303</v>
      </c>
      <c r="K44" t="s">
        <v>932</v>
      </c>
      <c r="L44" t="s">
        <v>932</v>
      </c>
      <c r="M44" t="s">
        <v>932</v>
      </c>
      <c r="N44" t="s">
        <v>1304</v>
      </c>
      <c r="O44">
        <v>2252</v>
      </c>
    </row>
    <row r="45" spans="1:15" x14ac:dyDescent="0.25">
      <c r="A45" s="24">
        <v>5617</v>
      </c>
      <c r="B45" t="s">
        <v>15</v>
      </c>
      <c r="C45">
        <v>1153</v>
      </c>
      <c r="D45">
        <v>1391</v>
      </c>
      <c r="E45">
        <v>238</v>
      </c>
      <c r="F45">
        <v>20.64</v>
      </c>
      <c r="G45">
        <v>1.89</v>
      </c>
      <c r="H45" t="s">
        <v>1303</v>
      </c>
      <c r="I45" t="s">
        <v>1303</v>
      </c>
      <c r="J45" t="s">
        <v>1303</v>
      </c>
      <c r="K45" t="s">
        <v>932</v>
      </c>
      <c r="L45" t="s">
        <v>932</v>
      </c>
      <c r="M45" t="s">
        <v>932</v>
      </c>
      <c r="N45" t="s">
        <v>1304</v>
      </c>
      <c r="O45">
        <v>2260</v>
      </c>
    </row>
    <row r="46" spans="1:15" x14ac:dyDescent="0.25">
      <c r="A46" s="24">
        <v>6111</v>
      </c>
      <c r="B46" t="s">
        <v>16</v>
      </c>
      <c r="C46">
        <v>6419</v>
      </c>
      <c r="D46">
        <v>6626</v>
      </c>
      <c r="E46">
        <v>207</v>
      </c>
      <c r="F46">
        <v>3.22</v>
      </c>
      <c r="G46">
        <v>0.32</v>
      </c>
      <c r="H46" t="s">
        <v>1303</v>
      </c>
      <c r="I46" t="s">
        <v>1303</v>
      </c>
      <c r="J46" t="s">
        <v>1303</v>
      </c>
      <c r="K46" t="s">
        <v>932</v>
      </c>
      <c r="L46" t="s">
        <v>932</v>
      </c>
      <c r="M46" t="s">
        <v>932</v>
      </c>
      <c r="N46" t="s">
        <v>1304</v>
      </c>
      <c r="O46">
        <v>2301</v>
      </c>
    </row>
    <row r="47" spans="1:15" x14ac:dyDescent="0.25">
      <c r="A47" s="24">
        <v>6116</v>
      </c>
      <c r="B47" t="s">
        <v>17</v>
      </c>
      <c r="C47">
        <v>131</v>
      </c>
      <c r="D47">
        <v>149</v>
      </c>
      <c r="E47">
        <v>18</v>
      </c>
      <c r="F47">
        <v>13.74</v>
      </c>
      <c r="G47">
        <v>1.3</v>
      </c>
      <c r="H47" t="s">
        <v>1303</v>
      </c>
      <c r="I47" t="s">
        <v>1303</v>
      </c>
      <c r="J47" t="s">
        <v>1303</v>
      </c>
      <c r="K47" t="s">
        <v>932</v>
      </c>
      <c r="L47" t="s">
        <v>932</v>
      </c>
      <c r="M47" t="s">
        <v>932</v>
      </c>
      <c r="N47" t="s">
        <v>1304</v>
      </c>
      <c r="O47">
        <v>2323</v>
      </c>
    </row>
    <row r="48" spans="1:15" x14ac:dyDescent="0.25">
      <c r="A48" s="24">
        <v>6211</v>
      </c>
      <c r="B48" t="s">
        <v>18</v>
      </c>
      <c r="C48">
        <v>1762</v>
      </c>
      <c r="D48">
        <v>1896</v>
      </c>
      <c r="E48">
        <v>134</v>
      </c>
      <c r="F48">
        <v>7.61</v>
      </c>
      <c r="G48">
        <v>0.74</v>
      </c>
      <c r="H48" t="s">
        <v>1303</v>
      </c>
      <c r="I48" t="s">
        <v>1303</v>
      </c>
      <c r="J48" t="s">
        <v>1303</v>
      </c>
      <c r="K48" t="s">
        <v>932</v>
      </c>
      <c r="L48" t="s">
        <v>932</v>
      </c>
      <c r="M48" t="s">
        <v>932</v>
      </c>
      <c r="N48" t="s">
        <v>1304</v>
      </c>
      <c r="O48">
        <v>2339</v>
      </c>
    </row>
    <row r="49" spans="1:15" x14ac:dyDescent="0.25">
      <c r="A49" s="24">
        <v>6212</v>
      </c>
      <c r="B49" t="s">
        <v>1321</v>
      </c>
      <c r="C49">
        <v>365</v>
      </c>
      <c r="D49">
        <v>390</v>
      </c>
      <c r="E49">
        <v>25</v>
      </c>
      <c r="F49">
        <v>6.85</v>
      </c>
      <c r="G49">
        <v>0.66</v>
      </c>
      <c r="H49" t="s">
        <v>1303</v>
      </c>
      <c r="I49" t="s">
        <v>1303</v>
      </c>
      <c r="J49" t="s">
        <v>1303</v>
      </c>
      <c r="K49" t="s">
        <v>932</v>
      </c>
      <c r="L49" t="s">
        <v>932</v>
      </c>
      <c r="M49" t="s">
        <v>932</v>
      </c>
      <c r="N49" t="s">
        <v>1304</v>
      </c>
      <c r="O49">
        <v>2343</v>
      </c>
    </row>
    <row r="50" spans="1:15" x14ac:dyDescent="0.25">
      <c r="A50" s="24">
        <v>6213</v>
      </c>
      <c r="B50" t="s">
        <v>19</v>
      </c>
      <c r="C50">
        <v>602</v>
      </c>
      <c r="D50">
        <v>709</v>
      </c>
      <c r="E50">
        <v>107</v>
      </c>
      <c r="F50">
        <v>17.77</v>
      </c>
      <c r="G50">
        <v>1.65</v>
      </c>
      <c r="H50" t="s">
        <v>1303</v>
      </c>
      <c r="I50" t="s">
        <v>1303</v>
      </c>
      <c r="J50" t="s">
        <v>1303</v>
      </c>
      <c r="K50" t="s">
        <v>932</v>
      </c>
      <c r="L50" t="s">
        <v>932</v>
      </c>
      <c r="M50" t="s">
        <v>932</v>
      </c>
      <c r="N50" t="s">
        <v>1304</v>
      </c>
      <c r="O50">
        <v>2346</v>
      </c>
    </row>
    <row r="51" spans="1:15" x14ac:dyDescent="0.25">
      <c r="A51" s="24">
        <v>6214</v>
      </c>
      <c r="B51" t="s">
        <v>1348</v>
      </c>
      <c r="C51">
        <v>335</v>
      </c>
      <c r="D51">
        <v>275</v>
      </c>
      <c r="E51">
        <v>-60</v>
      </c>
      <c r="F51">
        <v>-17.91</v>
      </c>
      <c r="G51">
        <v>-1.95</v>
      </c>
      <c r="H51" t="s">
        <v>1303</v>
      </c>
      <c r="I51" t="s">
        <v>1303</v>
      </c>
      <c r="J51" t="s">
        <v>1303</v>
      </c>
      <c r="K51" t="s">
        <v>932</v>
      </c>
      <c r="L51" t="s">
        <v>932</v>
      </c>
      <c r="M51" t="s">
        <v>932</v>
      </c>
      <c r="N51" t="s">
        <v>1304</v>
      </c>
      <c r="O51">
        <v>2358</v>
      </c>
    </row>
    <row r="52" spans="1:15" x14ac:dyDescent="0.25">
      <c r="A52" s="24">
        <v>6216</v>
      </c>
      <c r="B52" t="s">
        <v>20</v>
      </c>
      <c r="C52">
        <v>2156</v>
      </c>
      <c r="D52">
        <v>2259</v>
      </c>
      <c r="E52">
        <v>103</v>
      </c>
      <c r="F52">
        <v>4.78</v>
      </c>
      <c r="G52">
        <v>0.47</v>
      </c>
      <c r="H52" t="s">
        <v>1303</v>
      </c>
      <c r="I52" t="s">
        <v>1303</v>
      </c>
      <c r="J52" t="s">
        <v>1303</v>
      </c>
      <c r="K52" t="s">
        <v>932</v>
      </c>
      <c r="L52" t="s">
        <v>932</v>
      </c>
      <c r="M52" t="s">
        <v>932</v>
      </c>
      <c r="N52" t="s">
        <v>1304</v>
      </c>
      <c r="O52">
        <v>2372</v>
      </c>
    </row>
    <row r="53" spans="1:15" x14ac:dyDescent="0.25">
      <c r="A53" s="24">
        <v>6231</v>
      </c>
      <c r="B53" t="s">
        <v>32</v>
      </c>
      <c r="C53">
        <v>1732</v>
      </c>
      <c r="D53">
        <v>1857</v>
      </c>
      <c r="E53">
        <v>125</v>
      </c>
      <c r="F53">
        <v>7.22</v>
      </c>
      <c r="G53">
        <v>0.7</v>
      </c>
      <c r="H53" t="s">
        <v>1303</v>
      </c>
      <c r="I53" t="s">
        <v>1303</v>
      </c>
      <c r="J53" t="s">
        <v>1303</v>
      </c>
      <c r="K53" t="s">
        <v>932</v>
      </c>
      <c r="L53" t="s">
        <v>932</v>
      </c>
      <c r="M53" t="s">
        <v>932</v>
      </c>
      <c r="N53" t="s">
        <v>1304</v>
      </c>
      <c r="O53">
        <v>2392</v>
      </c>
    </row>
    <row r="54" spans="1:15" x14ac:dyDescent="0.25">
      <c r="A54" s="24">
        <v>6232</v>
      </c>
      <c r="B54" t="s">
        <v>33</v>
      </c>
      <c r="C54">
        <v>417</v>
      </c>
      <c r="D54">
        <v>625</v>
      </c>
      <c r="E54">
        <v>208</v>
      </c>
      <c r="F54">
        <v>49.88</v>
      </c>
      <c r="G54">
        <v>4.13</v>
      </c>
      <c r="H54" t="s">
        <v>1303</v>
      </c>
      <c r="I54" t="s">
        <v>1303</v>
      </c>
      <c r="J54" t="s">
        <v>1303</v>
      </c>
      <c r="K54" t="s">
        <v>932</v>
      </c>
      <c r="L54" t="s">
        <v>932</v>
      </c>
      <c r="M54" t="s">
        <v>932</v>
      </c>
      <c r="N54" t="s">
        <v>1304</v>
      </c>
      <c r="O54">
        <v>2395</v>
      </c>
    </row>
    <row r="55" spans="1:15" x14ac:dyDescent="0.25">
      <c r="A55" s="24">
        <v>6241</v>
      </c>
      <c r="B55" t="s">
        <v>22</v>
      </c>
      <c r="C55">
        <v>439</v>
      </c>
      <c r="D55">
        <v>567</v>
      </c>
      <c r="E55">
        <v>128</v>
      </c>
      <c r="F55">
        <v>29.16</v>
      </c>
      <c r="G55">
        <v>2.59</v>
      </c>
      <c r="H55" t="s">
        <v>1303</v>
      </c>
      <c r="I55" t="s">
        <v>1303</v>
      </c>
      <c r="J55" t="s">
        <v>1303</v>
      </c>
      <c r="K55" t="s">
        <v>932</v>
      </c>
      <c r="L55" t="s">
        <v>932</v>
      </c>
      <c r="M55" t="s">
        <v>932</v>
      </c>
      <c r="N55" t="s">
        <v>1304</v>
      </c>
      <c r="O55">
        <v>2408</v>
      </c>
    </row>
    <row r="56" spans="1:15" x14ac:dyDescent="0.25">
      <c r="A56" s="24">
        <v>6244</v>
      </c>
      <c r="B56" t="s">
        <v>1313</v>
      </c>
      <c r="C56">
        <v>467</v>
      </c>
      <c r="D56">
        <v>519</v>
      </c>
      <c r="E56">
        <v>52</v>
      </c>
      <c r="F56">
        <v>11.13</v>
      </c>
      <c r="G56">
        <v>1.06</v>
      </c>
      <c r="H56" t="s">
        <v>1303</v>
      </c>
      <c r="I56" t="s">
        <v>1303</v>
      </c>
      <c r="J56" t="s">
        <v>1303</v>
      </c>
      <c r="K56" t="s">
        <v>932</v>
      </c>
      <c r="L56" t="s">
        <v>932</v>
      </c>
      <c r="M56" t="s">
        <v>932</v>
      </c>
      <c r="N56" t="s">
        <v>1304</v>
      </c>
      <c r="O56">
        <v>2426</v>
      </c>
    </row>
    <row r="57" spans="1:15" x14ac:dyDescent="0.25">
      <c r="A57" s="24">
        <v>7223</v>
      </c>
      <c r="B57" t="s">
        <v>1335</v>
      </c>
      <c r="C57">
        <v>235</v>
      </c>
      <c r="D57">
        <v>241</v>
      </c>
      <c r="E57">
        <v>6</v>
      </c>
      <c r="F57">
        <v>2.5499999999999998</v>
      </c>
      <c r="G57">
        <v>0.25</v>
      </c>
      <c r="H57" t="s">
        <v>1303</v>
      </c>
      <c r="I57" t="s">
        <v>1303</v>
      </c>
      <c r="J57" t="s">
        <v>1303</v>
      </c>
      <c r="K57" t="s">
        <v>932</v>
      </c>
      <c r="L57" t="s">
        <v>932</v>
      </c>
      <c r="M57" t="s">
        <v>932</v>
      </c>
      <c r="N57" t="s">
        <v>1304</v>
      </c>
      <c r="O57">
        <v>2517</v>
      </c>
    </row>
    <row r="58" spans="1:15" x14ac:dyDescent="0.25">
      <c r="A58" s="24">
        <v>7224</v>
      </c>
      <c r="B58" t="s">
        <v>1314</v>
      </c>
      <c r="C58">
        <v>216</v>
      </c>
      <c r="D58">
        <v>264</v>
      </c>
      <c r="E58">
        <v>48</v>
      </c>
      <c r="F58">
        <v>22.22</v>
      </c>
      <c r="G58">
        <v>2.0299999999999998</v>
      </c>
      <c r="H58" t="s">
        <v>1303</v>
      </c>
      <c r="I58" t="s">
        <v>1303</v>
      </c>
      <c r="J58" t="s">
        <v>1303</v>
      </c>
      <c r="K58" t="s">
        <v>932</v>
      </c>
      <c r="L58" t="s">
        <v>932</v>
      </c>
      <c r="M58" t="s">
        <v>932</v>
      </c>
      <c r="N58" t="s">
        <v>1304</v>
      </c>
      <c r="O58">
        <v>2524</v>
      </c>
    </row>
    <row r="59" spans="1:15" x14ac:dyDescent="0.25">
      <c r="A59" s="24">
        <v>7225</v>
      </c>
      <c r="B59" t="s">
        <v>23</v>
      </c>
      <c r="C59">
        <v>6342</v>
      </c>
      <c r="D59">
        <v>7223</v>
      </c>
      <c r="E59">
        <v>881</v>
      </c>
      <c r="F59">
        <v>13.89</v>
      </c>
      <c r="G59">
        <v>1.31</v>
      </c>
      <c r="H59" t="s">
        <v>1303</v>
      </c>
      <c r="I59" t="s">
        <v>1303</v>
      </c>
      <c r="J59" t="s">
        <v>1303</v>
      </c>
      <c r="K59" t="s">
        <v>932</v>
      </c>
      <c r="L59" t="s">
        <v>932</v>
      </c>
      <c r="M59" t="s">
        <v>932</v>
      </c>
      <c r="N59" t="s">
        <v>1304</v>
      </c>
      <c r="O59">
        <v>2527</v>
      </c>
    </row>
    <row r="60" spans="1:15" x14ac:dyDescent="0.25">
      <c r="A60" s="24">
        <v>8111</v>
      </c>
      <c r="B60" t="s">
        <v>1324</v>
      </c>
      <c r="C60">
        <v>679</v>
      </c>
      <c r="D60">
        <v>699</v>
      </c>
      <c r="E60">
        <v>20</v>
      </c>
      <c r="F60">
        <v>2.95</v>
      </c>
      <c r="G60">
        <v>0.28999999999999998</v>
      </c>
      <c r="H60" t="s">
        <v>1303</v>
      </c>
      <c r="I60" t="s">
        <v>1303</v>
      </c>
      <c r="J60" t="s">
        <v>1303</v>
      </c>
      <c r="K60" t="s">
        <v>932</v>
      </c>
      <c r="L60" t="s">
        <v>932</v>
      </c>
      <c r="M60" t="s">
        <v>932</v>
      </c>
      <c r="N60" t="s">
        <v>1304</v>
      </c>
      <c r="O60">
        <v>2536</v>
      </c>
    </row>
    <row r="61" spans="1:15" x14ac:dyDescent="0.25">
      <c r="A61" s="24">
        <v>8113</v>
      </c>
      <c r="B61" t="s">
        <v>24</v>
      </c>
      <c r="C61">
        <v>106</v>
      </c>
      <c r="D61">
        <v>147</v>
      </c>
      <c r="E61">
        <v>41</v>
      </c>
      <c r="F61">
        <v>38.68</v>
      </c>
      <c r="G61">
        <v>3.32</v>
      </c>
      <c r="H61" t="s">
        <v>1303</v>
      </c>
      <c r="I61" t="s">
        <v>1303</v>
      </c>
      <c r="J61" t="s">
        <v>1303</v>
      </c>
      <c r="K61" t="s">
        <v>932</v>
      </c>
      <c r="L61" t="s">
        <v>932</v>
      </c>
      <c r="M61" t="s">
        <v>932</v>
      </c>
      <c r="N61" t="s">
        <v>1304</v>
      </c>
      <c r="O61">
        <v>2557</v>
      </c>
    </row>
    <row r="62" spans="1:15" x14ac:dyDescent="0.25">
      <c r="A62" s="24">
        <v>8121</v>
      </c>
      <c r="B62" t="s">
        <v>1312</v>
      </c>
      <c r="C62">
        <v>211</v>
      </c>
      <c r="D62">
        <v>276</v>
      </c>
      <c r="E62">
        <v>65</v>
      </c>
      <c r="F62">
        <v>30.81</v>
      </c>
      <c r="G62">
        <v>2.72</v>
      </c>
      <c r="H62" t="s">
        <v>1303</v>
      </c>
      <c r="I62" t="s">
        <v>1303</v>
      </c>
      <c r="J62" t="s">
        <v>1303</v>
      </c>
      <c r="K62" t="s">
        <v>932</v>
      </c>
      <c r="L62" t="s">
        <v>932</v>
      </c>
      <c r="M62" t="s">
        <v>932</v>
      </c>
      <c r="N62" t="s">
        <v>1304</v>
      </c>
      <c r="O62">
        <v>2571</v>
      </c>
    </row>
    <row r="63" spans="1:15" x14ac:dyDescent="0.25">
      <c r="A63" s="24">
        <v>8122</v>
      </c>
      <c r="B63" t="s">
        <v>1339</v>
      </c>
      <c r="C63">
        <v>165</v>
      </c>
      <c r="D63">
        <v>159</v>
      </c>
      <c r="E63">
        <v>-6</v>
      </c>
      <c r="F63">
        <v>-3.64</v>
      </c>
      <c r="G63">
        <v>-0.37</v>
      </c>
      <c r="H63" t="s">
        <v>1303</v>
      </c>
      <c r="I63" t="s">
        <v>1303</v>
      </c>
      <c r="J63" t="s">
        <v>1303</v>
      </c>
      <c r="K63" t="s">
        <v>932</v>
      </c>
      <c r="L63" t="s">
        <v>932</v>
      </c>
      <c r="M63" t="s">
        <v>932</v>
      </c>
      <c r="N63" t="s">
        <v>1304</v>
      </c>
      <c r="O63">
        <v>2579</v>
      </c>
    </row>
    <row r="64" spans="1:15" x14ac:dyDescent="0.25">
      <c r="A64" s="24">
        <v>8123</v>
      </c>
      <c r="B64" t="s">
        <v>1351</v>
      </c>
      <c r="C64">
        <v>185</v>
      </c>
      <c r="D64">
        <v>137</v>
      </c>
      <c r="E64">
        <v>-48</v>
      </c>
      <c r="F64">
        <v>-25.95</v>
      </c>
      <c r="G64">
        <v>-2.96</v>
      </c>
      <c r="H64" t="s">
        <v>1303</v>
      </c>
      <c r="I64" t="s">
        <v>1303</v>
      </c>
      <c r="J64" t="s">
        <v>1303</v>
      </c>
      <c r="K64" t="s">
        <v>932</v>
      </c>
      <c r="L64" t="s">
        <v>932</v>
      </c>
      <c r="M64" t="s">
        <v>932</v>
      </c>
      <c r="N64" t="s">
        <v>1304</v>
      </c>
      <c r="O64">
        <v>2584</v>
      </c>
    </row>
    <row r="65" spans="1:15" x14ac:dyDescent="0.25">
      <c r="A65" s="24">
        <v>8129</v>
      </c>
      <c r="B65" t="s">
        <v>1333</v>
      </c>
      <c r="C65">
        <v>102</v>
      </c>
      <c r="D65">
        <v>108</v>
      </c>
      <c r="E65">
        <v>6</v>
      </c>
      <c r="F65">
        <v>5.88</v>
      </c>
      <c r="G65">
        <v>0.56999999999999995</v>
      </c>
      <c r="H65" t="s">
        <v>1303</v>
      </c>
      <c r="I65" t="s">
        <v>1303</v>
      </c>
      <c r="J65" t="s">
        <v>1303</v>
      </c>
      <c r="K65" t="s">
        <v>932</v>
      </c>
      <c r="L65" t="s">
        <v>932</v>
      </c>
      <c r="M65" t="s">
        <v>932</v>
      </c>
      <c r="N65" t="s">
        <v>1304</v>
      </c>
      <c r="O65">
        <v>2592</v>
      </c>
    </row>
    <row r="66" spans="1:15" x14ac:dyDescent="0.25">
      <c r="A66" s="24">
        <v>8133</v>
      </c>
      <c r="B66" t="s">
        <v>1330</v>
      </c>
      <c r="C66">
        <v>53</v>
      </c>
      <c r="D66">
        <v>65</v>
      </c>
      <c r="E66">
        <v>12</v>
      </c>
      <c r="F66">
        <v>22.64</v>
      </c>
      <c r="G66">
        <v>2.06</v>
      </c>
      <c r="H66" t="s">
        <v>1303</v>
      </c>
      <c r="I66" t="s">
        <v>1303</v>
      </c>
      <c r="J66" t="s">
        <v>1303</v>
      </c>
      <c r="K66" t="s">
        <v>932</v>
      </c>
      <c r="L66" t="s">
        <v>932</v>
      </c>
      <c r="M66" t="s">
        <v>932</v>
      </c>
      <c r="N66" t="s">
        <v>1304</v>
      </c>
      <c r="O66">
        <v>2611</v>
      </c>
    </row>
    <row r="67" spans="1:15" x14ac:dyDescent="0.25">
      <c r="A67" s="24">
        <v>8134</v>
      </c>
      <c r="B67" t="s">
        <v>1308</v>
      </c>
      <c r="C67">
        <v>321</v>
      </c>
      <c r="D67">
        <v>401</v>
      </c>
      <c r="E67">
        <v>80</v>
      </c>
      <c r="F67">
        <v>24.92</v>
      </c>
      <c r="G67">
        <v>2.25</v>
      </c>
      <c r="H67" t="s">
        <v>1303</v>
      </c>
      <c r="I67" t="s">
        <v>1303</v>
      </c>
      <c r="J67" t="s">
        <v>1303</v>
      </c>
      <c r="K67" t="s">
        <v>932</v>
      </c>
      <c r="L67" t="s">
        <v>932</v>
      </c>
      <c r="M67" t="s">
        <v>932</v>
      </c>
      <c r="N67" t="s">
        <v>1304</v>
      </c>
      <c r="O67">
        <v>2616</v>
      </c>
    </row>
    <row r="68" spans="1:15" x14ac:dyDescent="0.25">
      <c r="A68" s="24">
        <v>8139</v>
      </c>
      <c r="B68" t="s">
        <v>1341</v>
      </c>
      <c r="C68">
        <v>104</v>
      </c>
      <c r="D68">
        <v>97</v>
      </c>
      <c r="E68">
        <v>-7</v>
      </c>
      <c r="F68">
        <v>-6.73</v>
      </c>
      <c r="G68">
        <v>-0.69</v>
      </c>
      <c r="H68" t="s">
        <v>1303</v>
      </c>
      <c r="I68" t="s">
        <v>1303</v>
      </c>
      <c r="J68" t="s">
        <v>1303</v>
      </c>
      <c r="K68" t="s">
        <v>932</v>
      </c>
      <c r="L68" t="s">
        <v>932</v>
      </c>
      <c r="M68" t="s">
        <v>932</v>
      </c>
      <c r="N68" t="s">
        <v>1304</v>
      </c>
      <c r="O68">
        <v>2619</v>
      </c>
    </row>
    <row r="69" spans="1:15" x14ac:dyDescent="0.25">
      <c r="A69" s="24">
        <v>8141</v>
      </c>
      <c r="B69" t="s">
        <v>1352</v>
      </c>
      <c r="C69">
        <v>127</v>
      </c>
      <c r="D69">
        <v>60</v>
      </c>
      <c r="E69">
        <v>-67</v>
      </c>
      <c r="F69">
        <v>-52.76</v>
      </c>
      <c r="G69">
        <v>-7.22</v>
      </c>
      <c r="H69" t="s">
        <v>1303</v>
      </c>
      <c r="I69" t="s">
        <v>1303</v>
      </c>
      <c r="J69" t="s">
        <v>1303</v>
      </c>
      <c r="K69" t="s">
        <v>932</v>
      </c>
      <c r="L69" t="s">
        <v>932</v>
      </c>
      <c r="M69" t="s">
        <v>932</v>
      </c>
      <c r="N69" t="s">
        <v>1304</v>
      </c>
      <c r="O69">
        <v>2631</v>
      </c>
    </row>
    <row r="70" spans="1:15" x14ac:dyDescent="0.25">
      <c r="A70" s="24">
        <v>999100</v>
      </c>
      <c r="B70" t="s">
        <v>25</v>
      </c>
      <c r="C70">
        <v>1786</v>
      </c>
      <c r="D70">
        <v>1596</v>
      </c>
      <c r="E70">
        <v>-190</v>
      </c>
      <c r="F70">
        <v>-10.64</v>
      </c>
      <c r="G70">
        <v>-1.1200000000000001</v>
      </c>
      <c r="H70" t="s">
        <v>1303</v>
      </c>
      <c r="I70" t="s">
        <v>1303</v>
      </c>
      <c r="J70" t="s">
        <v>1303</v>
      </c>
      <c r="K70" t="s">
        <v>932</v>
      </c>
      <c r="L70" t="s">
        <v>932</v>
      </c>
      <c r="M70" t="s">
        <v>932</v>
      </c>
      <c r="N70" t="s">
        <v>1304</v>
      </c>
      <c r="O70">
        <v>2713</v>
      </c>
    </row>
    <row r="71" spans="1:15" x14ac:dyDescent="0.25">
      <c r="A71" s="24">
        <v>999200</v>
      </c>
      <c r="B71" t="s">
        <v>34</v>
      </c>
      <c r="C71">
        <v>1624</v>
      </c>
      <c r="D71">
        <v>1899</v>
      </c>
      <c r="E71">
        <v>275</v>
      </c>
      <c r="F71">
        <v>16.93</v>
      </c>
      <c r="G71">
        <v>1.58</v>
      </c>
      <c r="H71" t="s">
        <v>1303</v>
      </c>
      <c r="I71" t="s">
        <v>1303</v>
      </c>
      <c r="J71" t="s">
        <v>1303</v>
      </c>
      <c r="K71" t="s">
        <v>932</v>
      </c>
      <c r="L71" t="s">
        <v>932</v>
      </c>
      <c r="M71" t="s">
        <v>932</v>
      </c>
      <c r="N71" t="s">
        <v>1304</v>
      </c>
      <c r="O71">
        <v>2715</v>
      </c>
    </row>
    <row r="72" spans="1:15" x14ac:dyDescent="0.25">
      <c r="A72" s="24">
        <v>999300</v>
      </c>
      <c r="B72" t="s">
        <v>27</v>
      </c>
      <c r="C72">
        <v>3711</v>
      </c>
      <c r="D72">
        <v>3584</v>
      </c>
      <c r="E72">
        <v>-127</v>
      </c>
      <c r="F72">
        <v>-3.42</v>
      </c>
      <c r="G72">
        <v>-0.35</v>
      </c>
      <c r="H72" t="s">
        <v>1303</v>
      </c>
      <c r="I72" t="s">
        <v>1303</v>
      </c>
      <c r="J72" t="s">
        <v>1303</v>
      </c>
      <c r="K72" t="s">
        <v>932</v>
      </c>
      <c r="L72" t="s">
        <v>932</v>
      </c>
      <c r="M72" t="s">
        <v>932</v>
      </c>
      <c r="N72" t="s">
        <v>1304</v>
      </c>
      <c r="O72">
        <v>2717</v>
      </c>
    </row>
    <row r="73" spans="1:15" x14ac:dyDescent="0.25">
      <c r="A73" s="24">
        <v>6221</v>
      </c>
      <c r="B73" t="s">
        <v>31</v>
      </c>
      <c r="C73">
        <v>1148</v>
      </c>
      <c r="D73">
        <v>1251</v>
      </c>
      <c r="E73">
        <v>103</v>
      </c>
      <c r="F73">
        <v>8.9700000000000006</v>
      </c>
      <c r="G73">
        <v>0.86</v>
      </c>
      <c r="H73" t="s">
        <v>1303</v>
      </c>
      <c r="I73" t="s">
        <v>1303</v>
      </c>
      <c r="J73" t="s">
        <v>1303</v>
      </c>
      <c r="K73" t="s">
        <v>932</v>
      </c>
      <c r="L73" t="s">
        <v>932</v>
      </c>
      <c r="M73" t="s">
        <v>932</v>
      </c>
      <c r="N73" t="s">
        <v>1305</v>
      </c>
      <c r="O73">
        <v>2382</v>
      </c>
    </row>
  </sheetData>
  <sortState xmlns:xlrd2="http://schemas.microsoft.com/office/spreadsheetml/2017/richdata2" ref="A4:O72">
    <sortCondition ref="A4:A72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A5C4-1FBA-47C0-AE8D-C78B4EAF627E}">
  <sheetPr>
    <tabColor theme="0" tint="-0.14999847407452621"/>
  </sheetPr>
  <dimension ref="A1:R304"/>
  <sheetViews>
    <sheetView zoomScaleNormal="100" workbookViewId="0">
      <selection activeCell="C36" sqref="C36"/>
    </sheetView>
  </sheetViews>
  <sheetFormatPr defaultColWidth="10.85546875" defaultRowHeight="15" x14ac:dyDescent="0.25"/>
  <cols>
    <col min="2" max="2" width="12.7109375" customWidth="1"/>
    <col min="3" max="3" width="37.140625" customWidth="1"/>
    <col min="4" max="6" width="15" bestFit="1" customWidth="1"/>
    <col min="7" max="7" width="15" style="37" bestFit="1" customWidth="1"/>
    <col min="8" max="9" width="15" bestFit="1" customWidth="1"/>
    <col min="10" max="16" width="16" bestFit="1" customWidth="1"/>
  </cols>
  <sheetData>
    <row r="1" spans="1:17" x14ac:dyDescent="0.25">
      <c r="B1" t="s">
        <v>1194</v>
      </c>
    </row>
    <row r="2" spans="1:17" s="24" customFormat="1" x14ac:dyDescent="0.25">
      <c r="B2" s="24">
        <v>1</v>
      </c>
      <c r="C2" s="24">
        <v>2</v>
      </c>
      <c r="D2" s="24">
        <v>3</v>
      </c>
      <c r="E2" s="24">
        <v>4</v>
      </c>
      <c r="F2" s="24">
        <v>5</v>
      </c>
      <c r="G2" s="37">
        <v>6</v>
      </c>
      <c r="H2" s="24">
        <v>7</v>
      </c>
      <c r="I2" s="24">
        <v>8</v>
      </c>
      <c r="J2" s="24">
        <v>9</v>
      </c>
      <c r="K2" s="24">
        <v>10</v>
      </c>
      <c r="L2" s="24">
        <v>11</v>
      </c>
      <c r="M2" s="24">
        <v>12</v>
      </c>
      <c r="N2" s="24">
        <v>13</v>
      </c>
      <c r="O2" s="24">
        <v>14</v>
      </c>
      <c r="P2" s="24">
        <v>15</v>
      </c>
      <c r="Q2" s="24">
        <v>16</v>
      </c>
    </row>
    <row r="3" spans="1:17" s="38" customFormat="1" ht="61.5" customHeight="1" x14ac:dyDescent="0.25">
      <c r="A3" s="38" t="s">
        <v>917</v>
      </c>
      <c r="B3" s="38" t="s">
        <v>918</v>
      </c>
      <c r="C3" s="38" t="s">
        <v>102</v>
      </c>
      <c r="D3" s="38" t="s">
        <v>51</v>
      </c>
      <c r="E3" s="38" t="s">
        <v>52</v>
      </c>
      <c r="F3" s="38" t="s">
        <v>53</v>
      </c>
      <c r="G3" s="39" t="s">
        <v>54</v>
      </c>
      <c r="H3" s="38" t="s">
        <v>919</v>
      </c>
      <c r="I3" s="38" t="s">
        <v>920</v>
      </c>
      <c r="J3" s="38" t="s">
        <v>921</v>
      </c>
      <c r="K3" s="38" t="s">
        <v>922</v>
      </c>
      <c r="L3" s="38" t="s">
        <v>923</v>
      </c>
      <c r="M3" s="38" t="s">
        <v>924</v>
      </c>
      <c r="N3" s="38" t="s">
        <v>925</v>
      </c>
      <c r="O3" s="38" t="s">
        <v>926</v>
      </c>
      <c r="P3" s="38" t="s">
        <v>927</v>
      </c>
      <c r="Q3" s="38" t="s">
        <v>928</v>
      </c>
    </row>
    <row r="4" spans="1:17" x14ac:dyDescent="0.25">
      <c r="A4" t="s">
        <v>929</v>
      </c>
      <c r="B4" t="s">
        <v>930</v>
      </c>
      <c r="C4" t="s">
        <v>931</v>
      </c>
      <c r="D4">
        <v>92362</v>
      </c>
      <c r="E4">
        <v>99842</v>
      </c>
      <c r="F4">
        <v>7480</v>
      </c>
      <c r="G4" s="37">
        <v>8.0985999999999994</v>
      </c>
      <c r="H4">
        <v>4378</v>
      </c>
      <c r="I4">
        <v>6322</v>
      </c>
      <c r="J4">
        <v>748</v>
      </c>
      <c r="K4">
        <v>11448</v>
      </c>
      <c r="L4" t="s">
        <v>932</v>
      </c>
      <c r="M4" t="s">
        <v>932</v>
      </c>
      <c r="N4" t="s">
        <v>932</v>
      </c>
      <c r="O4">
        <v>20.62</v>
      </c>
      <c r="P4">
        <v>42885</v>
      </c>
      <c r="Q4" t="s">
        <v>933</v>
      </c>
    </row>
    <row r="5" spans="1:17" x14ac:dyDescent="0.25">
      <c r="A5" t="s">
        <v>934</v>
      </c>
      <c r="B5" t="s">
        <v>935</v>
      </c>
      <c r="C5" t="s">
        <v>936</v>
      </c>
      <c r="D5">
        <v>10759</v>
      </c>
      <c r="E5">
        <v>10853</v>
      </c>
      <c r="F5">
        <v>94</v>
      </c>
      <c r="G5" s="37">
        <v>0.87370000000000003</v>
      </c>
      <c r="H5">
        <v>507</v>
      </c>
      <c r="I5">
        <v>462</v>
      </c>
      <c r="J5">
        <v>9</v>
      </c>
      <c r="K5">
        <v>978</v>
      </c>
      <c r="L5" t="s">
        <v>932</v>
      </c>
      <c r="M5" t="s">
        <v>932</v>
      </c>
      <c r="N5" t="s">
        <v>932</v>
      </c>
      <c r="O5">
        <v>42.12</v>
      </c>
      <c r="P5">
        <v>87619</v>
      </c>
      <c r="Q5" t="s">
        <v>933</v>
      </c>
    </row>
    <row r="6" spans="1:17" x14ac:dyDescent="0.25">
      <c r="A6" t="s">
        <v>937</v>
      </c>
      <c r="B6" t="s">
        <v>938</v>
      </c>
      <c r="C6" t="s">
        <v>939</v>
      </c>
      <c r="D6">
        <v>1726</v>
      </c>
      <c r="E6">
        <v>1944</v>
      </c>
      <c r="F6">
        <v>218</v>
      </c>
      <c r="G6" s="37">
        <v>12.6304</v>
      </c>
      <c r="H6">
        <v>38</v>
      </c>
      <c r="I6">
        <v>111</v>
      </c>
      <c r="J6">
        <v>22</v>
      </c>
      <c r="K6">
        <v>171</v>
      </c>
      <c r="L6" t="s">
        <v>932</v>
      </c>
      <c r="M6" t="s">
        <v>932</v>
      </c>
      <c r="N6" t="s">
        <v>932</v>
      </c>
      <c r="O6" t="s">
        <v>115</v>
      </c>
      <c r="P6" t="s">
        <v>115</v>
      </c>
      <c r="Q6" t="s">
        <v>933</v>
      </c>
    </row>
    <row r="7" spans="1:17" x14ac:dyDescent="0.25">
      <c r="A7" t="s">
        <v>113</v>
      </c>
      <c r="B7" t="s">
        <v>112</v>
      </c>
      <c r="C7" t="s">
        <v>114</v>
      </c>
      <c r="D7">
        <v>80</v>
      </c>
      <c r="E7">
        <v>76</v>
      </c>
      <c r="F7">
        <v>-4</v>
      </c>
      <c r="G7" s="37">
        <v>-5</v>
      </c>
      <c r="H7">
        <v>2</v>
      </c>
      <c r="I7">
        <v>3</v>
      </c>
      <c r="J7">
        <v>0</v>
      </c>
      <c r="K7">
        <v>5</v>
      </c>
      <c r="L7" t="s">
        <v>944</v>
      </c>
      <c r="M7" t="s">
        <v>986</v>
      </c>
      <c r="N7" t="s">
        <v>941</v>
      </c>
      <c r="O7">
        <v>85.4</v>
      </c>
      <c r="P7">
        <v>177637</v>
      </c>
      <c r="Q7" t="s">
        <v>933</v>
      </c>
    </row>
    <row r="8" spans="1:17" x14ac:dyDescent="0.25">
      <c r="A8" t="s">
        <v>113</v>
      </c>
      <c r="B8" t="s">
        <v>82</v>
      </c>
      <c r="C8" t="s">
        <v>83</v>
      </c>
      <c r="D8">
        <v>1535</v>
      </c>
      <c r="E8">
        <v>1757</v>
      </c>
      <c r="F8">
        <v>222</v>
      </c>
      <c r="G8" s="37">
        <v>14.4625</v>
      </c>
      <c r="H8">
        <v>33</v>
      </c>
      <c r="I8">
        <v>102</v>
      </c>
      <c r="J8">
        <v>22</v>
      </c>
      <c r="K8">
        <v>157</v>
      </c>
      <c r="L8" t="s">
        <v>944</v>
      </c>
      <c r="M8" t="s">
        <v>986</v>
      </c>
      <c r="N8" t="s">
        <v>941</v>
      </c>
      <c r="O8">
        <v>40.08</v>
      </c>
      <c r="P8">
        <v>83376</v>
      </c>
      <c r="Q8" t="s">
        <v>933</v>
      </c>
    </row>
    <row r="9" spans="1:17" x14ac:dyDescent="0.25">
      <c r="A9" t="s">
        <v>113</v>
      </c>
      <c r="B9" t="s">
        <v>116</v>
      </c>
      <c r="C9" t="s">
        <v>117</v>
      </c>
      <c r="D9">
        <v>111</v>
      </c>
      <c r="E9">
        <v>111</v>
      </c>
      <c r="F9">
        <v>0</v>
      </c>
      <c r="G9" s="37">
        <v>0</v>
      </c>
      <c r="H9">
        <v>3</v>
      </c>
      <c r="I9">
        <v>5</v>
      </c>
      <c r="J9">
        <v>0</v>
      </c>
      <c r="K9">
        <v>8</v>
      </c>
      <c r="L9" t="s">
        <v>944</v>
      </c>
      <c r="M9" t="s">
        <v>952</v>
      </c>
      <c r="N9" t="s">
        <v>941</v>
      </c>
      <c r="O9" t="s">
        <v>115</v>
      </c>
      <c r="P9">
        <v>40270</v>
      </c>
      <c r="Q9" t="s">
        <v>933</v>
      </c>
    </row>
    <row r="10" spans="1:17" x14ac:dyDescent="0.25">
      <c r="A10" t="s">
        <v>937</v>
      </c>
      <c r="B10" t="s">
        <v>945</v>
      </c>
      <c r="C10" t="s">
        <v>946</v>
      </c>
      <c r="D10">
        <v>151</v>
      </c>
      <c r="E10">
        <v>169</v>
      </c>
      <c r="F10">
        <v>18</v>
      </c>
      <c r="G10" s="37">
        <v>11.920500000000001</v>
      </c>
      <c r="H10">
        <v>3</v>
      </c>
      <c r="I10">
        <v>10</v>
      </c>
      <c r="J10">
        <v>2</v>
      </c>
      <c r="K10">
        <v>15</v>
      </c>
      <c r="L10" t="s">
        <v>932</v>
      </c>
      <c r="M10" t="s">
        <v>932</v>
      </c>
      <c r="N10" t="s">
        <v>932</v>
      </c>
      <c r="O10" t="s">
        <v>115</v>
      </c>
      <c r="P10" t="s">
        <v>115</v>
      </c>
      <c r="Q10" t="s">
        <v>933</v>
      </c>
    </row>
    <row r="11" spans="1:17" x14ac:dyDescent="0.25">
      <c r="A11" t="s">
        <v>113</v>
      </c>
      <c r="B11" t="s">
        <v>120</v>
      </c>
      <c r="C11" t="s">
        <v>121</v>
      </c>
      <c r="D11">
        <v>79</v>
      </c>
      <c r="E11">
        <v>88</v>
      </c>
      <c r="F11">
        <v>9</v>
      </c>
      <c r="G11" s="37">
        <v>11.3924</v>
      </c>
      <c r="H11">
        <v>2</v>
      </c>
      <c r="I11">
        <v>5</v>
      </c>
      <c r="J11">
        <v>1</v>
      </c>
      <c r="K11">
        <v>8</v>
      </c>
      <c r="L11" t="s">
        <v>944</v>
      </c>
      <c r="M11" t="s">
        <v>952</v>
      </c>
      <c r="N11" t="s">
        <v>941</v>
      </c>
      <c r="O11">
        <v>51.74</v>
      </c>
      <c r="P11">
        <v>107624</v>
      </c>
      <c r="Q11" t="s">
        <v>933</v>
      </c>
    </row>
    <row r="12" spans="1:17" x14ac:dyDescent="0.25">
      <c r="A12" t="s">
        <v>937</v>
      </c>
      <c r="B12" t="s">
        <v>947</v>
      </c>
      <c r="C12" t="s">
        <v>948</v>
      </c>
      <c r="D12">
        <v>665</v>
      </c>
      <c r="E12">
        <v>752</v>
      </c>
      <c r="F12">
        <v>87</v>
      </c>
      <c r="G12" s="37">
        <v>13.082700000000001</v>
      </c>
      <c r="H12">
        <v>16</v>
      </c>
      <c r="I12">
        <v>36</v>
      </c>
      <c r="J12">
        <v>9</v>
      </c>
      <c r="K12">
        <v>61</v>
      </c>
      <c r="L12" t="s">
        <v>932</v>
      </c>
      <c r="M12" t="s">
        <v>932</v>
      </c>
      <c r="N12" t="s">
        <v>932</v>
      </c>
      <c r="O12" t="s">
        <v>115</v>
      </c>
      <c r="P12" t="s">
        <v>115</v>
      </c>
      <c r="Q12" t="s">
        <v>933</v>
      </c>
    </row>
    <row r="13" spans="1:17" x14ac:dyDescent="0.25">
      <c r="A13" t="s">
        <v>949</v>
      </c>
      <c r="B13" t="s">
        <v>950</v>
      </c>
      <c r="C13" t="s">
        <v>951</v>
      </c>
      <c r="D13">
        <v>219</v>
      </c>
      <c r="E13">
        <v>237</v>
      </c>
      <c r="F13">
        <v>18</v>
      </c>
      <c r="G13" s="37">
        <v>8.2192000000000007</v>
      </c>
      <c r="H13">
        <v>6</v>
      </c>
      <c r="I13">
        <v>11</v>
      </c>
      <c r="J13">
        <v>2</v>
      </c>
      <c r="K13">
        <v>19</v>
      </c>
      <c r="L13" t="s">
        <v>944</v>
      </c>
      <c r="M13" t="s">
        <v>952</v>
      </c>
      <c r="N13" t="s">
        <v>941</v>
      </c>
      <c r="O13">
        <v>44.07</v>
      </c>
      <c r="P13">
        <v>91667</v>
      </c>
      <c r="Q13" t="s">
        <v>953</v>
      </c>
    </row>
    <row r="14" spans="1:17" x14ac:dyDescent="0.25">
      <c r="A14" t="s">
        <v>113</v>
      </c>
      <c r="B14" t="s">
        <v>128</v>
      </c>
      <c r="C14" t="s">
        <v>129</v>
      </c>
      <c r="D14">
        <v>65</v>
      </c>
      <c r="E14">
        <v>74</v>
      </c>
      <c r="F14">
        <v>9</v>
      </c>
      <c r="G14" s="37">
        <v>13.8462</v>
      </c>
      <c r="H14">
        <v>1</v>
      </c>
      <c r="I14">
        <v>4</v>
      </c>
      <c r="J14">
        <v>1</v>
      </c>
      <c r="K14">
        <v>6</v>
      </c>
      <c r="L14" t="s">
        <v>944</v>
      </c>
      <c r="M14" t="s">
        <v>986</v>
      </c>
      <c r="N14" t="s">
        <v>941</v>
      </c>
      <c r="O14">
        <v>56.66</v>
      </c>
      <c r="P14">
        <v>117856</v>
      </c>
      <c r="Q14" t="s">
        <v>933</v>
      </c>
    </row>
    <row r="15" spans="1:17" x14ac:dyDescent="0.25">
      <c r="A15" t="s">
        <v>113</v>
      </c>
      <c r="B15" t="s">
        <v>130</v>
      </c>
      <c r="C15" t="s">
        <v>131</v>
      </c>
      <c r="D15">
        <v>198</v>
      </c>
      <c r="E15">
        <v>238</v>
      </c>
      <c r="F15">
        <v>40</v>
      </c>
      <c r="G15" s="37">
        <v>20.202000000000002</v>
      </c>
      <c r="H15">
        <v>4</v>
      </c>
      <c r="I15">
        <v>11</v>
      </c>
      <c r="J15">
        <v>4</v>
      </c>
      <c r="K15">
        <v>19</v>
      </c>
      <c r="L15" t="s">
        <v>944</v>
      </c>
      <c r="M15" t="s">
        <v>986</v>
      </c>
      <c r="N15" t="s">
        <v>941</v>
      </c>
      <c r="O15">
        <v>60.3</v>
      </c>
      <c r="P15">
        <v>125427</v>
      </c>
      <c r="Q15" t="s">
        <v>933</v>
      </c>
    </row>
    <row r="16" spans="1:17" x14ac:dyDescent="0.25">
      <c r="A16" t="s">
        <v>937</v>
      </c>
      <c r="B16" t="s">
        <v>956</v>
      </c>
      <c r="C16" t="s">
        <v>957</v>
      </c>
      <c r="D16">
        <v>8217</v>
      </c>
      <c r="E16">
        <v>7988</v>
      </c>
      <c r="F16">
        <v>-229</v>
      </c>
      <c r="G16" s="37">
        <v>-2.7869000000000002</v>
      </c>
      <c r="H16">
        <v>450</v>
      </c>
      <c r="I16">
        <v>305</v>
      </c>
      <c r="J16">
        <v>-23</v>
      </c>
      <c r="K16">
        <v>732</v>
      </c>
      <c r="L16" t="s">
        <v>932</v>
      </c>
      <c r="M16" t="s">
        <v>932</v>
      </c>
      <c r="N16" t="s">
        <v>932</v>
      </c>
      <c r="O16" t="s">
        <v>115</v>
      </c>
      <c r="P16" t="s">
        <v>115</v>
      </c>
      <c r="Q16" t="s">
        <v>933</v>
      </c>
    </row>
    <row r="17" spans="1:17" x14ac:dyDescent="0.25">
      <c r="A17" t="s">
        <v>113</v>
      </c>
      <c r="B17" t="s">
        <v>140</v>
      </c>
      <c r="C17" t="s">
        <v>141</v>
      </c>
      <c r="D17">
        <v>172</v>
      </c>
      <c r="E17">
        <v>212</v>
      </c>
      <c r="F17">
        <v>40</v>
      </c>
      <c r="G17" s="37">
        <v>23.255800000000001</v>
      </c>
      <c r="H17">
        <v>4</v>
      </c>
      <c r="I17">
        <v>10</v>
      </c>
      <c r="J17">
        <v>4</v>
      </c>
      <c r="K17">
        <v>18</v>
      </c>
      <c r="L17" t="s">
        <v>944</v>
      </c>
      <c r="M17" t="s">
        <v>941</v>
      </c>
      <c r="N17" t="s">
        <v>943</v>
      </c>
      <c r="O17">
        <v>37.39</v>
      </c>
      <c r="P17">
        <v>77775</v>
      </c>
      <c r="Q17" t="s">
        <v>933</v>
      </c>
    </row>
    <row r="18" spans="1:17" x14ac:dyDescent="0.25">
      <c r="A18" t="s">
        <v>113</v>
      </c>
      <c r="B18" t="s">
        <v>144</v>
      </c>
      <c r="C18" t="s">
        <v>145</v>
      </c>
      <c r="D18">
        <v>224</v>
      </c>
      <c r="E18">
        <v>232</v>
      </c>
      <c r="F18">
        <v>8</v>
      </c>
      <c r="G18" s="37">
        <v>3.5714000000000001</v>
      </c>
      <c r="H18">
        <v>6</v>
      </c>
      <c r="I18">
        <v>11</v>
      </c>
      <c r="J18">
        <v>1</v>
      </c>
      <c r="K18">
        <v>18</v>
      </c>
      <c r="L18" t="s">
        <v>940</v>
      </c>
      <c r="M18" t="s">
        <v>986</v>
      </c>
      <c r="N18" t="s">
        <v>941</v>
      </c>
      <c r="O18" t="s">
        <v>115</v>
      </c>
      <c r="P18">
        <v>77875</v>
      </c>
      <c r="Q18" t="s">
        <v>933</v>
      </c>
    </row>
    <row r="19" spans="1:17" x14ac:dyDescent="0.25">
      <c r="A19" t="s">
        <v>113</v>
      </c>
      <c r="B19" t="s">
        <v>146</v>
      </c>
      <c r="C19" t="s">
        <v>147</v>
      </c>
      <c r="D19">
        <v>56</v>
      </c>
      <c r="E19">
        <v>69</v>
      </c>
      <c r="F19">
        <v>13</v>
      </c>
      <c r="G19" s="37">
        <v>23.214300000000001</v>
      </c>
      <c r="H19">
        <v>2</v>
      </c>
      <c r="I19">
        <v>3</v>
      </c>
      <c r="J19">
        <v>1</v>
      </c>
      <c r="K19">
        <v>6</v>
      </c>
      <c r="L19" t="s">
        <v>940</v>
      </c>
      <c r="M19" t="s">
        <v>952</v>
      </c>
      <c r="N19" t="s">
        <v>941</v>
      </c>
      <c r="O19">
        <v>41.52</v>
      </c>
      <c r="P19">
        <v>86352</v>
      </c>
      <c r="Q19" t="s">
        <v>933</v>
      </c>
    </row>
    <row r="20" spans="1:17" x14ac:dyDescent="0.25">
      <c r="A20" t="s">
        <v>113</v>
      </c>
      <c r="B20" t="s">
        <v>152</v>
      </c>
      <c r="C20" t="s">
        <v>153</v>
      </c>
      <c r="D20">
        <v>148</v>
      </c>
      <c r="E20">
        <v>159</v>
      </c>
      <c r="F20">
        <v>11</v>
      </c>
      <c r="G20" s="37">
        <v>7.4324000000000003</v>
      </c>
      <c r="H20">
        <v>5</v>
      </c>
      <c r="I20">
        <v>12</v>
      </c>
      <c r="J20">
        <v>1</v>
      </c>
      <c r="K20">
        <v>18</v>
      </c>
      <c r="L20" t="s">
        <v>954</v>
      </c>
      <c r="M20" t="s">
        <v>952</v>
      </c>
      <c r="N20" t="s">
        <v>941</v>
      </c>
      <c r="O20">
        <v>26.28</v>
      </c>
      <c r="P20">
        <v>54668</v>
      </c>
      <c r="Q20" t="s">
        <v>933</v>
      </c>
    </row>
    <row r="21" spans="1:17" x14ac:dyDescent="0.25">
      <c r="A21" t="s">
        <v>113</v>
      </c>
      <c r="B21" t="s">
        <v>154</v>
      </c>
      <c r="C21" t="s">
        <v>155</v>
      </c>
      <c r="D21">
        <v>265</v>
      </c>
      <c r="E21">
        <v>331</v>
      </c>
      <c r="F21">
        <v>66</v>
      </c>
      <c r="G21" s="37">
        <v>24.9057</v>
      </c>
      <c r="H21">
        <v>7</v>
      </c>
      <c r="I21">
        <v>15</v>
      </c>
      <c r="J21">
        <v>7</v>
      </c>
      <c r="K21">
        <v>29</v>
      </c>
      <c r="L21" t="s">
        <v>944</v>
      </c>
      <c r="M21" t="s">
        <v>952</v>
      </c>
      <c r="N21" t="s">
        <v>941</v>
      </c>
      <c r="O21">
        <v>45.35</v>
      </c>
      <c r="P21">
        <v>94330</v>
      </c>
      <c r="Q21" t="s">
        <v>933</v>
      </c>
    </row>
    <row r="22" spans="1:17" x14ac:dyDescent="0.25">
      <c r="A22" t="s">
        <v>113</v>
      </c>
      <c r="B22" t="s">
        <v>158</v>
      </c>
      <c r="C22" t="s">
        <v>159</v>
      </c>
      <c r="D22">
        <v>175</v>
      </c>
      <c r="E22">
        <v>176</v>
      </c>
      <c r="F22">
        <v>1</v>
      </c>
      <c r="G22" s="37">
        <v>0.57140000000000002</v>
      </c>
      <c r="H22">
        <v>7</v>
      </c>
      <c r="I22">
        <v>7</v>
      </c>
      <c r="J22">
        <v>0</v>
      </c>
      <c r="K22">
        <v>14</v>
      </c>
      <c r="L22" t="s">
        <v>954</v>
      </c>
      <c r="M22" t="s">
        <v>952</v>
      </c>
      <c r="N22" t="s">
        <v>941</v>
      </c>
      <c r="O22">
        <v>26.5</v>
      </c>
      <c r="P22">
        <v>55116</v>
      </c>
      <c r="Q22" t="s">
        <v>933</v>
      </c>
    </row>
    <row r="23" spans="1:17" x14ac:dyDescent="0.25">
      <c r="A23" t="s">
        <v>113</v>
      </c>
      <c r="B23" t="s">
        <v>160</v>
      </c>
      <c r="C23" t="s">
        <v>161</v>
      </c>
      <c r="D23">
        <v>80</v>
      </c>
      <c r="E23">
        <v>93</v>
      </c>
      <c r="F23">
        <v>13</v>
      </c>
      <c r="G23" s="37">
        <v>16.25</v>
      </c>
      <c r="H23">
        <v>3</v>
      </c>
      <c r="I23">
        <v>5</v>
      </c>
      <c r="J23">
        <v>1</v>
      </c>
      <c r="K23">
        <v>9</v>
      </c>
      <c r="L23" t="s">
        <v>944</v>
      </c>
      <c r="M23" t="s">
        <v>952</v>
      </c>
      <c r="N23" t="s">
        <v>941</v>
      </c>
      <c r="O23">
        <v>29.08</v>
      </c>
      <c r="P23">
        <v>60496</v>
      </c>
      <c r="Q23" t="s">
        <v>933</v>
      </c>
    </row>
    <row r="24" spans="1:17" x14ac:dyDescent="0.25">
      <c r="A24" t="s">
        <v>113</v>
      </c>
      <c r="B24" t="s">
        <v>1056</v>
      </c>
      <c r="C24" t="s">
        <v>1057</v>
      </c>
      <c r="D24">
        <v>72</v>
      </c>
      <c r="E24">
        <v>80</v>
      </c>
      <c r="F24">
        <v>8</v>
      </c>
      <c r="G24" s="37">
        <v>11.1111</v>
      </c>
      <c r="H24">
        <v>2</v>
      </c>
      <c r="I24">
        <v>4</v>
      </c>
      <c r="J24">
        <v>1</v>
      </c>
      <c r="K24">
        <v>7</v>
      </c>
      <c r="L24" t="s">
        <v>944</v>
      </c>
      <c r="M24" t="s">
        <v>952</v>
      </c>
      <c r="N24" t="s">
        <v>941</v>
      </c>
      <c r="O24">
        <v>49.67</v>
      </c>
      <c r="P24">
        <v>103314</v>
      </c>
      <c r="Q24" t="s">
        <v>953</v>
      </c>
    </row>
    <row r="25" spans="1:17" x14ac:dyDescent="0.25">
      <c r="A25" t="s">
        <v>934</v>
      </c>
      <c r="B25" t="s">
        <v>962</v>
      </c>
      <c r="C25" t="s">
        <v>963</v>
      </c>
      <c r="D25">
        <v>2534</v>
      </c>
      <c r="E25">
        <v>2784</v>
      </c>
      <c r="F25">
        <v>250</v>
      </c>
      <c r="G25" s="37">
        <v>9.8658000000000001</v>
      </c>
      <c r="H25">
        <v>70</v>
      </c>
      <c r="I25">
        <v>154</v>
      </c>
      <c r="J25">
        <v>25</v>
      </c>
      <c r="K25">
        <v>249</v>
      </c>
      <c r="L25" t="s">
        <v>932</v>
      </c>
      <c r="M25" t="s">
        <v>932</v>
      </c>
      <c r="N25" t="s">
        <v>932</v>
      </c>
      <c r="O25">
        <v>31.23</v>
      </c>
      <c r="P25">
        <v>64965</v>
      </c>
      <c r="Q25" t="s">
        <v>933</v>
      </c>
    </row>
    <row r="26" spans="1:17" x14ac:dyDescent="0.25">
      <c r="A26" t="s">
        <v>937</v>
      </c>
      <c r="B26" t="s">
        <v>964</v>
      </c>
      <c r="C26" t="s">
        <v>965</v>
      </c>
      <c r="D26">
        <v>1496</v>
      </c>
      <c r="E26">
        <v>1652</v>
      </c>
      <c r="F26">
        <v>156</v>
      </c>
      <c r="G26" s="37">
        <v>10.4278</v>
      </c>
      <c r="H26">
        <v>41</v>
      </c>
      <c r="I26">
        <v>92</v>
      </c>
      <c r="J26">
        <v>16</v>
      </c>
      <c r="K26">
        <v>149</v>
      </c>
      <c r="L26" t="s">
        <v>932</v>
      </c>
      <c r="M26" t="s">
        <v>932</v>
      </c>
      <c r="N26" t="s">
        <v>932</v>
      </c>
      <c r="O26" t="s">
        <v>115</v>
      </c>
      <c r="P26" t="s">
        <v>115</v>
      </c>
      <c r="Q26" t="s">
        <v>933</v>
      </c>
    </row>
    <row r="27" spans="1:17" x14ac:dyDescent="0.25">
      <c r="A27" t="s">
        <v>949</v>
      </c>
      <c r="B27" t="s">
        <v>966</v>
      </c>
      <c r="C27" t="s">
        <v>967</v>
      </c>
      <c r="D27">
        <v>170</v>
      </c>
      <c r="E27">
        <v>157</v>
      </c>
      <c r="F27">
        <v>-13</v>
      </c>
      <c r="G27" s="37">
        <v>-7.6471</v>
      </c>
      <c r="H27">
        <v>6</v>
      </c>
      <c r="I27">
        <v>10</v>
      </c>
      <c r="J27">
        <v>-1</v>
      </c>
      <c r="K27">
        <v>15</v>
      </c>
      <c r="L27" t="s">
        <v>944</v>
      </c>
      <c r="M27" t="s">
        <v>941</v>
      </c>
      <c r="N27" t="s">
        <v>943</v>
      </c>
      <c r="O27">
        <v>28.06</v>
      </c>
      <c r="P27">
        <v>58368</v>
      </c>
      <c r="Q27" t="s">
        <v>933</v>
      </c>
    </row>
    <row r="28" spans="1:17" x14ac:dyDescent="0.25">
      <c r="A28" t="s">
        <v>113</v>
      </c>
      <c r="B28" t="s">
        <v>166</v>
      </c>
      <c r="C28" t="s">
        <v>167</v>
      </c>
      <c r="D28">
        <v>63</v>
      </c>
      <c r="E28">
        <v>61</v>
      </c>
      <c r="F28">
        <v>-2</v>
      </c>
      <c r="G28" s="37">
        <v>-3.1745999999999999</v>
      </c>
      <c r="H28">
        <v>2</v>
      </c>
      <c r="I28">
        <v>3</v>
      </c>
      <c r="J28">
        <v>0</v>
      </c>
      <c r="K28">
        <v>5</v>
      </c>
      <c r="L28" t="s">
        <v>954</v>
      </c>
      <c r="M28" t="s">
        <v>941</v>
      </c>
      <c r="N28" t="s">
        <v>973</v>
      </c>
      <c r="O28">
        <v>23.75</v>
      </c>
      <c r="P28">
        <v>49394</v>
      </c>
      <c r="Q28" t="s">
        <v>933</v>
      </c>
    </row>
    <row r="29" spans="1:17" x14ac:dyDescent="0.25">
      <c r="A29" t="s">
        <v>113</v>
      </c>
      <c r="B29" t="s">
        <v>168</v>
      </c>
      <c r="C29" t="s">
        <v>169</v>
      </c>
      <c r="D29">
        <v>81</v>
      </c>
      <c r="E29">
        <v>84</v>
      </c>
      <c r="F29">
        <v>3</v>
      </c>
      <c r="G29" s="37">
        <v>3.7037</v>
      </c>
      <c r="H29">
        <v>2</v>
      </c>
      <c r="I29">
        <v>4</v>
      </c>
      <c r="J29">
        <v>0</v>
      </c>
      <c r="K29">
        <v>6</v>
      </c>
      <c r="L29" t="s">
        <v>944</v>
      </c>
      <c r="M29" t="s">
        <v>941</v>
      </c>
      <c r="N29" t="s">
        <v>943</v>
      </c>
      <c r="O29">
        <v>29.62</v>
      </c>
      <c r="P29">
        <v>61605</v>
      </c>
      <c r="Q29" t="s">
        <v>933</v>
      </c>
    </row>
    <row r="30" spans="1:17" x14ac:dyDescent="0.25">
      <c r="A30" t="s">
        <v>113</v>
      </c>
      <c r="B30" t="s">
        <v>172</v>
      </c>
      <c r="C30" t="s">
        <v>173</v>
      </c>
      <c r="D30">
        <v>193</v>
      </c>
      <c r="E30">
        <v>223</v>
      </c>
      <c r="F30">
        <v>30</v>
      </c>
      <c r="G30" s="37">
        <v>15.544</v>
      </c>
      <c r="H30">
        <v>6</v>
      </c>
      <c r="I30">
        <v>14</v>
      </c>
      <c r="J30">
        <v>3</v>
      </c>
      <c r="K30">
        <v>23</v>
      </c>
      <c r="L30" t="s">
        <v>944</v>
      </c>
      <c r="M30" t="s">
        <v>941</v>
      </c>
      <c r="N30" t="s">
        <v>941</v>
      </c>
      <c r="O30">
        <v>26.08</v>
      </c>
      <c r="P30">
        <v>54240</v>
      </c>
      <c r="Q30" t="s">
        <v>933</v>
      </c>
    </row>
    <row r="31" spans="1:17" x14ac:dyDescent="0.25">
      <c r="A31" t="s">
        <v>113</v>
      </c>
      <c r="B31" t="s">
        <v>174</v>
      </c>
      <c r="C31" t="s">
        <v>175</v>
      </c>
      <c r="D31">
        <v>81</v>
      </c>
      <c r="E31">
        <v>122</v>
      </c>
      <c r="F31">
        <v>41</v>
      </c>
      <c r="G31" s="37">
        <v>50.6173</v>
      </c>
      <c r="H31">
        <v>2</v>
      </c>
      <c r="I31">
        <v>7</v>
      </c>
      <c r="J31">
        <v>4</v>
      </c>
      <c r="K31">
        <v>13</v>
      </c>
      <c r="L31" t="s">
        <v>944</v>
      </c>
      <c r="M31" t="s">
        <v>941</v>
      </c>
      <c r="N31" t="s">
        <v>941</v>
      </c>
      <c r="O31">
        <v>33.06</v>
      </c>
      <c r="P31">
        <v>68771</v>
      </c>
      <c r="Q31" t="s">
        <v>933</v>
      </c>
    </row>
    <row r="32" spans="1:17" x14ac:dyDescent="0.25">
      <c r="A32" t="s">
        <v>113</v>
      </c>
      <c r="B32" t="s">
        <v>186</v>
      </c>
      <c r="C32" t="s">
        <v>187</v>
      </c>
      <c r="D32">
        <v>77</v>
      </c>
      <c r="E32">
        <v>93</v>
      </c>
      <c r="F32">
        <v>16</v>
      </c>
      <c r="G32" s="37">
        <v>20.779199999999999</v>
      </c>
      <c r="H32">
        <v>3</v>
      </c>
      <c r="I32">
        <v>5</v>
      </c>
      <c r="J32">
        <v>2</v>
      </c>
      <c r="K32">
        <v>10</v>
      </c>
      <c r="L32" t="s">
        <v>944</v>
      </c>
      <c r="M32" t="s">
        <v>952</v>
      </c>
      <c r="N32" t="s">
        <v>941</v>
      </c>
      <c r="O32">
        <v>25.31</v>
      </c>
      <c r="P32">
        <v>52653</v>
      </c>
      <c r="Q32" t="s">
        <v>933</v>
      </c>
    </row>
    <row r="33" spans="1:17" x14ac:dyDescent="0.25">
      <c r="A33" t="s">
        <v>113</v>
      </c>
      <c r="B33" t="s">
        <v>188</v>
      </c>
      <c r="C33" t="s">
        <v>189</v>
      </c>
      <c r="D33">
        <v>114</v>
      </c>
      <c r="E33">
        <v>139</v>
      </c>
      <c r="F33">
        <v>25</v>
      </c>
      <c r="G33" s="37">
        <v>21.9298</v>
      </c>
      <c r="H33">
        <v>3</v>
      </c>
      <c r="I33">
        <v>9</v>
      </c>
      <c r="J33">
        <v>2</v>
      </c>
      <c r="K33">
        <v>14</v>
      </c>
      <c r="L33" t="s">
        <v>944</v>
      </c>
      <c r="M33" t="s">
        <v>941</v>
      </c>
      <c r="N33" t="s">
        <v>941</v>
      </c>
      <c r="O33">
        <v>25.32</v>
      </c>
      <c r="P33">
        <v>52662</v>
      </c>
      <c r="Q33" t="s">
        <v>933</v>
      </c>
    </row>
    <row r="34" spans="1:17" x14ac:dyDescent="0.25">
      <c r="A34" t="s">
        <v>113</v>
      </c>
      <c r="B34" t="s">
        <v>1121</v>
      </c>
      <c r="C34" t="s">
        <v>1122</v>
      </c>
      <c r="D34">
        <v>505</v>
      </c>
      <c r="E34">
        <v>528</v>
      </c>
      <c r="F34">
        <v>23</v>
      </c>
      <c r="G34" s="37">
        <v>4.5545</v>
      </c>
      <c r="H34">
        <v>12</v>
      </c>
      <c r="I34">
        <v>25</v>
      </c>
      <c r="J34">
        <v>2</v>
      </c>
      <c r="K34">
        <v>39</v>
      </c>
      <c r="L34" t="s">
        <v>944</v>
      </c>
      <c r="M34" t="s">
        <v>941</v>
      </c>
      <c r="N34" t="s">
        <v>941</v>
      </c>
      <c r="O34">
        <v>36.14</v>
      </c>
      <c r="P34">
        <v>75170</v>
      </c>
      <c r="Q34" t="s">
        <v>953</v>
      </c>
    </row>
    <row r="35" spans="1:17" x14ac:dyDescent="0.25">
      <c r="A35" t="s">
        <v>937</v>
      </c>
      <c r="B35" t="s">
        <v>971</v>
      </c>
      <c r="C35" t="s">
        <v>972</v>
      </c>
      <c r="D35">
        <v>1038</v>
      </c>
      <c r="E35">
        <v>1132</v>
      </c>
      <c r="F35">
        <v>94</v>
      </c>
      <c r="G35" s="37">
        <v>9.0558999999999994</v>
      </c>
      <c r="H35">
        <v>29</v>
      </c>
      <c r="I35">
        <v>62</v>
      </c>
      <c r="J35">
        <v>9</v>
      </c>
      <c r="K35">
        <v>100</v>
      </c>
      <c r="L35" t="s">
        <v>932</v>
      </c>
      <c r="M35" t="s">
        <v>932</v>
      </c>
      <c r="N35" t="s">
        <v>932</v>
      </c>
      <c r="O35" t="s">
        <v>115</v>
      </c>
      <c r="P35" t="s">
        <v>115</v>
      </c>
      <c r="Q35" t="s">
        <v>933</v>
      </c>
    </row>
    <row r="36" spans="1:17" x14ac:dyDescent="0.25">
      <c r="A36" t="s">
        <v>113</v>
      </c>
      <c r="B36" t="s">
        <v>192</v>
      </c>
      <c r="C36" t="s">
        <v>193</v>
      </c>
      <c r="D36">
        <v>535</v>
      </c>
      <c r="E36">
        <v>591</v>
      </c>
      <c r="F36">
        <v>56</v>
      </c>
      <c r="G36" s="37">
        <v>10.4673</v>
      </c>
      <c r="H36">
        <v>16</v>
      </c>
      <c r="I36">
        <v>33</v>
      </c>
      <c r="J36">
        <v>6</v>
      </c>
      <c r="K36">
        <v>55</v>
      </c>
      <c r="L36" t="s">
        <v>944</v>
      </c>
      <c r="M36" t="s">
        <v>941</v>
      </c>
      <c r="N36" t="s">
        <v>941</v>
      </c>
      <c r="O36">
        <v>35.58</v>
      </c>
      <c r="P36">
        <v>73996</v>
      </c>
      <c r="Q36" t="s">
        <v>933</v>
      </c>
    </row>
    <row r="37" spans="1:17" x14ac:dyDescent="0.25">
      <c r="A37" t="s">
        <v>113</v>
      </c>
      <c r="B37" t="s">
        <v>196</v>
      </c>
      <c r="C37" t="s">
        <v>197</v>
      </c>
      <c r="D37">
        <v>53</v>
      </c>
      <c r="E37">
        <v>67</v>
      </c>
      <c r="F37">
        <v>14</v>
      </c>
      <c r="G37" s="37">
        <v>26.415099999999999</v>
      </c>
      <c r="H37">
        <v>1</v>
      </c>
      <c r="I37">
        <v>4</v>
      </c>
      <c r="J37">
        <v>1</v>
      </c>
      <c r="K37">
        <v>6</v>
      </c>
      <c r="L37" t="s">
        <v>944</v>
      </c>
      <c r="M37" t="s">
        <v>941</v>
      </c>
      <c r="N37" t="s">
        <v>941</v>
      </c>
      <c r="O37">
        <v>29.54</v>
      </c>
      <c r="P37">
        <v>61436</v>
      </c>
      <c r="Q37" t="s">
        <v>933</v>
      </c>
    </row>
    <row r="38" spans="1:17" x14ac:dyDescent="0.25">
      <c r="A38" t="s">
        <v>113</v>
      </c>
      <c r="B38" t="s">
        <v>204</v>
      </c>
      <c r="C38" t="s">
        <v>205</v>
      </c>
      <c r="D38">
        <v>153</v>
      </c>
      <c r="E38">
        <v>158</v>
      </c>
      <c r="F38">
        <v>5</v>
      </c>
      <c r="G38" s="37">
        <v>3.2679999999999998</v>
      </c>
      <c r="H38">
        <v>3</v>
      </c>
      <c r="I38">
        <v>8</v>
      </c>
      <c r="J38">
        <v>0</v>
      </c>
      <c r="K38">
        <v>11</v>
      </c>
      <c r="L38" t="s">
        <v>944</v>
      </c>
      <c r="M38" t="s">
        <v>941</v>
      </c>
      <c r="N38" t="s">
        <v>943</v>
      </c>
      <c r="O38">
        <v>30.43</v>
      </c>
      <c r="P38">
        <v>63293</v>
      </c>
      <c r="Q38" t="s">
        <v>933</v>
      </c>
    </row>
    <row r="39" spans="1:17" x14ac:dyDescent="0.25">
      <c r="A39" t="s">
        <v>113</v>
      </c>
      <c r="B39" t="s">
        <v>1042</v>
      </c>
      <c r="C39" t="s">
        <v>1043</v>
      </c>
      <c r="D39">
        <v>107</v>
      </c>
      <c r="E39">
        <v>121</v>
      </c>
      <c r="F39">
        <v>14</v>
      </c>
      <c r="G39" s="37">
        <v>13.084099999999999</v>
      </c>
      <c r="H39">
        <v>2</v>
      </c>
      <c r="I39">
        <v>6</v>
      </c>
      <c r="J39">
        <v>1</v>
      </c>
      <c r="K39">
        <v>9</v>
      </c>
      <c r="L39" t="s">
        <v>944</v>
      </c>
      <c r="M39" t="s">
        <v>941</v>
      </c>
      <c r="N39" t="s">
        <v>941</v>
      </c>
      <c r="O39">
        <v>30.88</v>
      </c>
      <c r="P39">
        <v>64228</v>
      </c>
      <c r="Q39" t="s">
        <v>953</v>
      </c>
    </row>
    <row r="40" spans="1:17" x14ac:dyDescent="0.25">
      <c r="A40" t="s">
        <v>934</v>
      </c>
      <c r="B40" t="s">
        <v>974</v>
      </c>
      <c r="C40" t="s">
        <v>975</v>
      </c>
      <c r="D40">
        <v>1134</v>
      </c>
      <c r="E40">
        <v>1336</v>
      </c>
      <c r="F40">
        <v>202</v>
      </c>
      <c r="G40" s="37">
        <v>17.813099999999999</v>
      </c>
      <c r="H40">
        <v>26</v>
      </c>
      <c r="I40">
        <v>61</v>
      </c>
      <c r="J40">
        <v>20</v>
      </c>
      <c r="K40">
        <v>107</v>
      </c>
      <c r="L40" t="s">
        <v>932</v>
      </c>
      <c r="M40" t="s">
        <v>932</v>
      </c>
      <c r="N40" t="s">
        <v>932</v>
      </c>
      <c r="O40">
        <v>32.380000000000003</v>
      </c>
      <c r="P40">
        <v>67354</v>
      </c>
      <c r="Q40" t="s">
        <v>933</v>
      </c>
    </row>
    <row r="41" spans="1:17" x14ac:dyDescent="0.25">
      <c r="A41" t="s">
        <v>937</v>
      </c>
      <c r="B41" t="s">
        <v>976</v>
      </c>
      <c r="C41" t="s">
        <v>977</v>
      </c>
      <c r="D41">
        <v>1112</v>
      </c>
      <c r="E41">
        <v>1309</v>
      </c>
      <c r="F41">
        <v>197</v>
      </c>
      <c r="G41" s="37">
        <v>17.715800000000002</v>
      </c>
      <c r="H41">
        <v>26</v>
      </c>
      <c r="I41">
        <v>60</v>
      </c>
      <c r="J41">
        <v>20</v>
      </c>
      <c r="K41">
        <v>106</v>
      </c>
      <c r="L41" t="s">
        <v>932</v>
      </c>
      <c r="M41" t="s">
        <v>932</v>
      </c>
      <c r="N41" t="s">
        <v>932</v>
      </c>
      <c r="O41" t="s">
        <v>115</v>
      </c>
      <c r="P41" t="s">
        <v>115</v>
      </c>
      <c r="Q41" t="s">
        <v>933</v>
      </c>
    </row>
    <row r="42" spans="1:17" x14ac:dyDescent="0.25">
      <c r="A42" t="s">
        <v>113</v>
      </c>
      <c r="B42" t="s">
        <v>210</v>
      </c>
      <c r="C42" t="s">
        <v>211</v>
      </c>
      <c r="D42">
        <v>66</v>
      </c>
      <c r="E42">
        <v>79</v>
      </c>
      <c r="F42">
        <v>13</v>
      </c>
      <c r="G42" s="37">
        <v>19.696999999999999</v>
      </c>
      <c r="H42">
        <v>1</v>
      </c>
      <c r="I42">
        <v>4</v>
      </c>
      <c r="J42">
        <v>1</v>
      </c>
      <c r="K42">
        <v>6</v>
      </c>
      <c r="L42" t="s">
        <v>944</v>
      </c>
      <c r="M42" t="s">
        <v>941</v>
      </c>
      <c r="N42" t="s">
        <v>941</v>
      </c>
      <c r="O42">
        <v>36.020000000000003</v>
      </c>
      <c r="P42">
        <v>74922</v>
      </c>
      <c r="Q42" t="s">
        <v>933</v>
      </c>
    </row>
    <row r="43" spans="1:17" x14ac:dyDescent="0.25">
      <c r="A43" t="s">
        <v>113</v>
      </c>
      <c r="B43" t="s">
        <v>216</v>
      </c>
      <c r="C43" t="s">
        <v>217</v>
      </c>
      <c r="D43">
        <v>169</v>
      </c>
      <c r="E43">
        <v>175</v>
      </c>
      <c r="F43">
        <v>6</v>
      </c>
      <c r="G43" s="37">
        <v>3.5503</v>
      </c>
      <c r="H43">
        <v>3</v>
      </c>
      <c r="I43">
        <v>9</v>
      </c>
      <c r="J43">
        <v>1</v>
      </c>
      <c r="K43">
        <v>13</v>
      </c>
      <c r="L43" t="s">
        <v>1120</v>
      </c>
      <c r="M43" t="s">
        <v>941</v>
      </c>
      <c r="N43" t="s">
        <v>941</v>
      </c>
      <c r="O43">
        <v>20.68</v>
      </c>
      <c r="P43">
        <v>43010</v>
      </c>
      <c r="Q43" t="s">
        <v>933</v>
      </c>
    </row>
    <row r="44" spans="1:17" x14ac:dyDescent="0.25">
      <c r="A44" t="s">
        <v>113</v>
      </c>
      <c r="B44" t="s">
        <v>220</v>
      </c>
      <c r="C44" t="s">
        <v>221</v>
      </c>
      <c r="D44">
        <v>92</v>
      </c>
      <c r="E44">
        <v>102</v>
      </c>
      <c r="F44">
        <v>10</v>
      </c>
      <c r="G44" s="37">
        <v>10.8696</v>
      </c>
      <c r="H44">
        <v>2</v>
      </c>
      <c r="I44">
        <v>5</v>
      </c>
      <c r="J44">
        <v>1</v>
      </c>
      <c r="K44">
        <v>8</v>
      </c>
      <c r="L44" t="s">
        <v>944</v>
      </c>
      <c r="M44" t="s">
        <v>941</v>
      </c>
      <c r="N44" t="s">
        <v>941</v>
      </c>
      <c r="O44">
        <v>34.61</v>
      </c>
      <c r="P44">
        <v>71996</v>
      </c>
      <c r="Q44" t="s">
        <v>933</v>
      </c>
    </row>
    <row r="45" spans="1:17" x14ac:dyDescent="0.25">
      <c r="A45" t="s">
        <v>113</v>
      </c>
      <c r="B45" t="s">
        <v>968</v>
      </c>
      <c r="C45" t="s">
        <v>969</v>
      </c>
      <c r="D45">
        <v>556</v>
      </c>
      <c r="E45">
        <v>696</v>
      </c>
      <c r="F45">
        <v>140</v>
      </c>
      <c r="G45" s="37">
        <v>25.1799</v>
      </c>
      <c r="H45">
        <v>14</v>
      </c>
      <c r="I45">
        <v>31</v>
      </c>
      <c r="J45">
        <v>14</v>
      </c>
      <c r="K45">
        <v>59</v>
      </c>
      <c r="L45" t="s">
        <v>944</v>
      </c>
      <c r="M45" t="s">
        <v>941</v>
      </c>
      <c r="N45" t="s">
        <v>941</v>
      </c>
      <c r="O45">
        <v>44.54</v>
      </c>
      <c r="P45">
        <v>92648</v>
      </c>
      <c r="Q45" t="s">
        <v>953</v>
      </c>
    </row>
    <row r="46" spans="1:17" x14ac:dyDescent="0.25">
      <c r="A46" t="s">
        <v>113</v>
      </c>
      <c r="B46" t="s">
        <v>228</v>
      </c>
      <c r="C46" t="s">
        <v>229</v>
      </c>
      <c r="D46">
        <v>101</v>
      </c>
      <c r="E46">
        <v>112</v>
      </c>
      <c r="F46">
        <v>11</v>
      </c>
      <c r="G46" s="37">
        <v>10.8911</v>
      </c>
      <c r="H46">
        <v>2</v>
      </c>
      <c r="I46">
        <v>5</v>
      </c>
      <c r="J46">
        <v>1</v>
      </c>
      <c r="K46">
        <v>8</v>
      </c>
      <c r="L46" t="s">
        <v>944</v>
      </c>
      <c r="M46" t="s">
        <v>941</v>
      </c>
      <c r="N46" t="s">
        <v>941</v>
      </c>
      <c r="O46">
        <v>35.880000000000003</v>
      </c>
      <c r="P46">
        <v>74635</v>
      </c>
      <c r="Q46" t="s">
        <v>933</v>
      </c>
    </row>
    <row r="47" spans="1:17" x14ac:dyDescent="0.25">
      <c r="A47" t="s">
        <v>934</v>
      </c>
      <c r="B47" t="s">
        <v>980</v>
      </c>
      <c r="C47" t="s">
        <v>981</v>
      </c>
      <c r="D47">
        <v>1340</v>
      </c>
      <c r="E47">
        <v>1591</v>
      </c>
      <c r="F47">
        <v>251</v>
      </c>
      <c r="G47" s="37">
        <v>18.731300000000001</v>
      </c>
      <c r="H47">
        <v>34</v>
      </c>
      <c r="I47">
        <v>71</v>
      </c>
      <c r="J47">
        <v>25</v>
      </c>
      <c r="K47">
        <v>130</v>
      </c>
      <c r="L47" t="s">
        <v>932</v>
      </c>
      <c r="M47" t="s">
        <v>932</v>
      </c>
      <c r="N47" t="s">
        <v>932</v>
      </c>
      <c r="O47">
        <v>34.24</v>
      </c>
      <c r="P47">
        <v>71216</v>
      </c>
      <c r="Q47" t="s">
        <v>933</v>
      </c>
    </row>
    <row r="48" spans="1:17" x14ac:dyDescent="0.25">
      <c r="A48" t="s">
        <v>937</v>
      </c>
      <c r="B48" t="s">
        <v>982</v>
      </c>
      <c r="C48" t="s">
        <v>983</v>
      </c>
      <c r="D48">
        <v>56</v>
      </c>
      <c r="E48">
        <v>65</v>
      </c>
      <c r="F48">
        <v>9</v>
      </c>
      <c r="G48" s="37">
        <v>16.071400000000001</v>
      </c>
      <c r="H48">
        <v>2</v>
      </c>
      <c r="I48">
        <v>3</v>
      </c>
      <c r="J48">
        <v>1</v>
      </c>
      <c r="K48">
        <v>6</v>
      </c>
      <c r="L48" t="s">
        <v>932</v>
      </c>
      <c r="M48" t="s">
        <v>932</v>
      </c>
      <c r="N48" t="s">
        <v>932</v>
      </c>
      <c r="O48" t="s">
        <v>115</v>
      </c>
      <c r="P48" t="s">
        <v>115</v>
      </c>
      <c r="Q48" t="s">
        <v>933</v>
      </c>
    </row>
    <row r="49" spans="1:17" x14ac:dyDescent="0.25">
      <c r="A49" t="s">
        <v>937</v>
      </c>
      <c r="B49" t="s">
        <v>984</v>
      </c>
      <c r="C49" t="s">
        <v>985</v>
      </c>
      <c r="D49">
        <v>909</v>
      </c>
      <c r="E49">
        <v>1104</v>
      </c>
      <c r="F49">
        <v>195</v>
      </c>
      <c r="G49" s="37">
        <v>21.452100000000002</v>
      </c>
      <c r="H49">
        <v>20</v>
      </c>
      <c r="I49">
        <v>42</v>
      </c>
      <c r="J49">
        <v>20</v>
      </c>
      <c r="K49">
        <v>82</v>
      </c>
      <c r="L49" t="s">
        <v>932</v>
      </c>
      <c r="M49" t="s">
        <v>932</v>
      </c>
      <c r="N49" t="s">
        <v>932</v>
      </c>
      <c r="O49" t="s">
        <v>115</v>
      </c>
      <c r="P49" t="s">
        <v>115</v>
      </c>
      <c r="Q49" t="s">
        <v>933</v>
      </c>
    </row>
    <row r="50" spans="1:17" x14ac:dyDescent="0.25">
      <c r="A50" t="s">
        <v>113</v>
      </c>
      <c r="B50" t="s">
        <v>234</v>
      </c>
      <c r="C50" t="s">
        <v>235</v>
      </c>
      <c r="D50">
        <v>146</v>
      </c>
      <c r="E50">
        <v>186</v>
      </c>
      <c r="F50">
        <v>40</v>
      </c>
      <c r="G50" s="37">
        <v>27.397300000000001</v>
      </c>
      <c r="H50">
        <v>3</v>
      </c>
      <c r="I50">
        <v>8</v>
      </c>
      <c r="J50">
        <v>4</v>
      </c>
      <c r="K50">
        <v>15</v>
      </c>
      <c r="L50" t="s">
        <v>944</v>
      </c>
      <c r="M50" t="s">
        <v>941</v>
      </c>
      <c r="N50" t="s">
        <v>941</v>
      </c>
      <c r="O50">
        <v>31.6</v>
      </c>
      <c r="P50">
        <v>65727</v>
      </c>
      <c r="Q50" t="s">
        <v>933</v>
      </c>
    </row>
    <row r="51" spans="1:17" x14ac:dyDescent="0.25">
      <c r="A51" t="s">
        <v>113</v>
      </c>
      <c r="B51" t="s">
        <v>236</v>
      </c>
      <c r="C51" t="s">
        <v>237</v>
      </c>
      <c r="D51">
        <v>125</v>
      </c>
      <c r="E51">
        <v>145</v>
      </c>
      <c r="F51">
        <v>20</v>
      </c>
      <c r="G51" s="37">
        <v>16</v>
      </c>
      <c r="H51">
        <v>3</v>
      </c>
      <c r="I51">
        <v>5</v>
      </c>
      <c r="J51">
        <v>2</v>
      </c>
      <c r="K51">
        <v>10</v>
      </c>
      <c r="L51" t="s">
        <v>944</v>
      </c>
      <c r="M51" t="s">
        <v>941</v>
      </c>
      <c r="N51" t="s">
        <v>941</v>
      </c>
      <c r="O51">
        <v>43.27</v>
      </c>
      <c r="P51">
        <v>90004</v>
      </c>
      <c r="Q51" t="s">
        <v>933</v>
      </c>
    </row>
    <row r="52" spans="1:17" x14ac:dyDescent="0.25">
      <c r="A52" t="s">
        <v>113</v>
      </c>
      <c r="B52" t="s">
        <v>238</v>
      </c>
      <c r="C52" t="s">
        <v>239</v>
      </c>
      <c r="D52">
        <v>142</v>
      </c>
      <c r="E52">
        <v>182</v>
      </c>
      <c r="F52">
        <v>40</v>
      </c>
      <c r="G52" s="37">
        <v>28.169</v>
      </c>
      <c r="H52">
        <v>4</v>
      </c>
      <c r="I52">
        <v>6</v>
      </c>
      <c r="J52">
        <v>4</v>
      </c>
      <c r="K52">
        <v>14</v>
      </c>
      <c r="L52" t="s">
        <v>944</v>
      </c>
      <c r="M52" t="s">
        <v>941</v>
      </c>
      <c r="N52" t="s">
        <v>941</v>
      </c>
      <c r="O52">
        <v>39.96</v>
      </c>
      <c r="P52">
        <v>83125</v>
      </c>
      <c r="Q52" t="s">
        <v>933</v>
      </c>
    </row>
    <row r="53" spans="1:17" x14ac:dyDescent="0.25">
      <c r="A53" t="s">
        <v>113</v>
      </c>
      <c r="B53" t="s">
        <v>242</v>
      </c>
      <c r="C53" t="s">
        <v>243</v>
      </c>
      <c r="D53">
        <v>106</v>
      </c>
      <c r="E53">
        <v>133</v>
      </c>
      <c r="F53">
        <v>27</v>
      </c>
      <c r="G53" s="37">
        <v>25.471699999999998</v>
      </c>
      <c r="H53">
        <v>2</v>
      </c>
      <c r="I53">
        <v>5</v>
      </c>
      <c r="J53">
        <v>3</v>
      </c>
      <c r="K53">
        <v>10</v>
      </c>
      <c r="L53" t="s">
        <v>944</v>
      </c>
      <c r="M53" t="s">
        <v>941</v>
      </c>
      <c r="N53" t="s">
        <v>941</v>
      </c>
      <c r="O53">
        <v>65.209999999999994</v>
      </c>
      <c r="P53">
        <v>135630</v>
      </c>
      <c r="Q53" t="s">
        <v>933</v>
      </c>
    </row>
    <row r="54" spans="1:17" x14ac:dyDescent="0.25">
      <c r="A54" t="s">
        <v>937</v>
      </c>
      <c r="B54" t="s">
        <v>987</v>
      </c>
      <c r="C54" t="s">
        <v>988</v>
      </c>
      <c r="D54">
        <v>375</v>
      </c>
      <c r="E54">
        <v>422</v>
      </c>
      <c r="F54">
        <v>47</v>
      </c>
      <c r="G54" s="37">
        <v>12.533300000000001</v>
      </c>
      <c r="H54">
        <v>12</v>
      </c>
      <c r="I54">
        <v>26</v>
      </c>
      <c r="J54">
        <v>5</v>
      </c>
      <c r="K54">
        <v>43</v>
      </c>
      <c r="L54" t="s">
        <v>932</v>
      </c>
      <c r="M54" t="s">
        <v>932</v>
      </c>
      <c r="N54" t="s">
        <v>932</v>
      </c>
      <c r="O54" t="s">
        <v>115</v>
      </c>
      <c r="P54" t="s">
        <v>115</v>
      </c>
      <c r="Q54" t="s">
        <v>933</v>
      </c>
    </row>
    <row r="55" spans="1:17" x14ac:dyDescent="0.25">
      <c r="A55" t="s">
        <v>113</v>
      </c>
      <c r="B55" t="s">
        <v>252</v>
      </c>
      <c r="C55" t="s">
        <v>253</v>
      </c>
      <c r="D55">
        <v>116</v>
      </c>
      <c r="E55">
        <v>140</v>
      </c>
      <c r="F55">
        <v>24</v>
      </c>
      <c r="G55" s="37">
        <v>20.689699999999998</v>
      </c>
      <c r="H55">
        <v>4</v>
      </c>
      <c r="I55">
        <v>8</v>
      </c>
      <c r="J55">
        <v>2</v>
      </c>
      <c r="K55">
        <v>14</v>
      </c>
      <c r="L55" t="s">
        <v>961</v>
      </c>
      <c r="M55" t="s">
        <v>941</v>
      </c>
      <c r="N55" t="s">
        <v>941</v>
      </c>
      <c r="O55">
        <v>19.71</v>
      </c>
      <c r="P55">
        <v>40986</v>
      </c>
      <c r="Q55" t="s">
        <v>933</v>
      </c>
    </row>
    <row r="56" spans="1:17" x14ac:dyDescent="0.25">
      <c r="A56" t="s">
        <v>113</v>
      </c>
      <c r="B56" t="s">
        <v>256</v>
      </c>
      <c r="C56" t="s">
        <v>257</v>
      </c>
      <c r="D56">
        <v>53</v>
      </c>
      <c r="E56">
        <v>58</v>
      </c>
      <c r="F56">
        <v>5</v>
      </c>
      <c r="G56" s="37">
        <v>9.4339999999999993</v>
      </c>
      <c r="H56">
        <v>2</v>
      </c>
      <c r="I56">
        <v>3</v>
      </c>
      <c r="J56">
        <v>0</v>
      </c>
      <c r="K56">
        <v>5</v>
      </c>
      <c r="L56" t="s">
        <v>961</v>
      </c>
      <c r="M56" t="s">
        <v>941</v>
      </c>
      <c r="N56" t="s">
        <v>941</v>
      </c>
      <c r="O56">
        <v>21.8</v>
      </c>
      <c r="P56">
        <v>45336</v>
      </c>
      <c r="Q56" t="s">
        <v>933</v>
      </c>
    </row>
    <row r="57" spans="1:17" x14ac:dyDescent="0.25">
      <c r="A57" t="s">
        <v>934</v>
      </c>
      <c r="B57" t="s">
        <v>989</v>
      </c>
      <c r="C57" t="s">
        <v>990</v>
      </c>
      <c r="D57">
        <v>529</v>
      </c>
      <c r="E57">
        <v>593</v>
      </c>
      <c r="F57">
        <v>64</v>
      </c>
      <c r="G57" s="37">
        <v>12.0983</v>
      </c>
      <c r="H57">
        <v>13</v>
      </c>
      <c r="I57">
        <v>38</v>
      </c>
      <c r="J57">
        <v>6</v>
      </c>
      <c r="K57">
        <v>57</v>
      </c>
      <c r="L57" t="s">
        <v>932</v>
      </c>
      <c r="M57" t="s">
        <v>932</v>
      </c>
      <c r="N57" t="s">
        <v>932</v>
      </c>
      <c r="O57">
        <v>31.24</v>
      </c>
      <c r="P57">
        <v>64988</v>
      </c>
      <c r="Q57" t="s">
        <v>933</v>
      </c>
    </row>
    <row r="58" spans="1:17" x14ac:dyDescent="0.25">
      <c r="A58" t="s">
        <v>937</v>
      </c>
      <c r="B58" t="s">
        <v>991</v>
      </c>
      <c r="C58" t="s">
        <v>992</v>
      </c>
      <c r="D58">
        <v>71</v>
      </c>
      <c r="E58">
        <v>73</v>
      </c>
      <c r="F58">
        <v>2</v>
      </c>
      <c r="G58" s="37">
        <v>2.8169</v>
      </c>
      <c r="H58">
        <v>1</v>
      </c>
      <c r="I58">
        <v>5</v>
      </c>
      <c r="J58">
        <v>0</v>
      </c>
      <c r="K58">
        <v>6</v>
      </c>
      <c r="L58" t="s">
        <v>932</v>
      </c>
      <c r="M58" t="s">
        <v>932</v>
      </c>
      <c r="N58" t="s">
        <v>932</v>
      </c>
      <c r="O58" t="s">
        <v>115</v>
      </c>
      <c r="P58" t="s">
        <v>115</v>
      </c>
      <c r="Q58" t="s">
        <v>933</v>
      </c>
    </row>
    <row r="59" spans="1:17" x14ac:dyDescent="0.25">
      <c r="A59" t="s">
        <v>937</v>
      </c>
      <c r="B59" t="s">
        <v>993</v>
      </c>
      <c r="C59" t="s">
        <v>994</v>
      </c>
      <c r="D59">
        <v>146</v>
      </c>
      <c r="E59">
        <v>151</v>
      </c>
      <c r="F59">
        <v>5</v>
      </c>
      <c r="G59" s="37">
        <v>3.4247000000000001</v>
      </c>
      <c r="H59">
        <v>4</v>
      </c>
      <c r="I59">
        <v>7</v>
      </c>
      <c r="J59">
        <v>0</v>
      </c>
      <c r="K59">
        <v>11</v>
      </c>
      <c r="L59" t="s">
        <v>932</v>
      </c>
      <c r="M59" t="s">
        <v>932</v>
      </c>
      <c r="N59" t="s">
        <v>932</v>
      </c>
      <c r="O59" t="s">
        <v>115</v>
      </c>
      <c r="P59" t="s">
        <v>115</v>
      </c>
      <c r="Q59" t="s">
        <v>933</v>
      </c>
    </row>
    <row r="60" spans="1:17" x14ac:dyDescent="0.25">
      <c r="A60" t="s">
        <v>113</v>
      </c>
      <c r="B60" t="s">
        <v>1124</v>
      </c>
      <c r="C60" t="s">
        <v>1125</v>
      </c>
      <c r="D60">
        <v>94</v>
      </c>
      <c r="E60">
        <v>98</v>
      </c>
      <c r="F60">
        <v>4</v>
      </c>
      <c r="G60" s="37">
        <v>4.2553000000000001</v>
      </c>
      <c r="H60">
        <v>2</v>
      </c>
      <c r="I60">
        <v>4</v>
      </c>
      <c r="J60">
        <v>0</v>
      </c>
      <c r="K60">
        <v>6</v>
      </c>
      <c r="L60" t="s">
        <v>1032</v>
      </c>
      <c r="M60" t="s">
        <v>941</v>
      </c>
      <c r="N60" t="s">
        <v>970</v>
      </c>
      <c r="O60">
        <v>33.659999999999997</v>
      </c>
      <c r="P60">
        <v>70005</v>
      </c>
      <c r="Q60" t="s">
        <v>953</v>
      </c>
    </row>
    <row r="61" spans="1:17" x14ac:dyDescent="0.25">
      <c r="A61" t="s">
        <v>937</v>
      </c>
      <c r="B61" t="s">
        <v>995</v>
      </c>
      <c r="C61" t="s">
        <v>996</v>
      </c>
      <c r="D61">
        <v>158</v>
      </c>
      <c r="E61">
        <v>189</v>
      </c>
      <c r="F61">
        <v>31</v>
      </c>
      <c r="G61" s="37">
        <v>19.6203</v>
      </c>
      <c r="H61">
        <v>4</v>
      </c>
      <c r="I61">
        <v>16</v>
      </c>
      <c r="J61">
        <v>3</v>
      </c>
      <c r="K61">
        <v>23</v>
      </c>
      <c r="L61" t="s">
        <v>932</v>
      </c>
      <c r="M61" t="s">
        <v>932</v>
      </c>
      <c r="N61" t="s">
        <v>932</v>
      </c>
      <c r="O61" t="s">
        <v>115</v>
      </c>
      <c r="P61" t="s">
        <v>115</v>
      </c>
      <c r="Q61" t="s">
        <v>933</v>
      </c>
    </row>
    <row r="62" spans="1:17" x14ac:dyDescent="0.25">
      <c r="A62" t="s">
        <v>113</v>
      </c>
      <c r="B62" t="s">
        <v>959</v>
      </c>
      <c r="C62" t="s">
        <v>960</v>
      </c>
      <c r="D62">
        <v>51</v>
      </c>
      <c r="E62">
        <v>65</v>
      </c>
      <c r="F62">
        <v>14</v>
      </c>
      <c r="G62" s="37">
        <v>27.451000000000001</v>
      </c>
      <c r="H62">
        <v>2</v>
      </c>
      <c r="I62">
        <v>5</v>
      </c>
      <c r="J62">
        <v>1</v>
      </c>
      <c r="K62">
        <v>8</v>
      </c>
      <c r="L62" t="s">
        <v>961</v>
      </c>
      <c r="M62" t="s">
        <v>941</v>
      </c>
      <c r="N62" t="s">
        <v>943</v>
      </c>
      <c r="O62">
        <v>26.55</v>
      </c>
      <c r="P62">
        <v>55221</v>
      </c>
      <c r="Q62" t="s">
        <v>953</v>
      </c>
    </row>
    <row r="63" spans="1:17" x14ac:dyDescent="0.25">
      <c r="A63" t="s">
        <v>113</v>
      </c>
      <c r="B63" t="s">
        <v>286</v>
      </c>
      <c r="C63" t="s">
        <v>287</v>
      </c>
      <c r="D63">
        <v>50</v>
      </c>
      <c r="E63">
        <v>57</v>
      </c>
      <c r="F63">
        <v>7</v>
      </c>
      <c r="G63" s="37">
        <v>14</v>
      </c>
      <c r="H63">
        <v>1</v>
      </c>
      <c r="I63">
        <v>5</v>
      </c>
      <c r="J63">
        <v>1</v>
      </c>
      <c r="K63">
        <v>7</v>
      </c>
      <c r="L63" t="s">
        <v>961</v>
      </c>
      <c r="M63" t="s">
        <v>941</v>
      </c>
      <c r="N63" t="s">
        <v>941</v>
      </c>
      <c r="O63">
        <v>17.61</v>
      </c>
      <c r="P63">
        <v>36626</v>
      </c>
      <c r="Q63" t="s">
        <v>933</v>
      </c>
    </row>
    <row r="64" spans="1:17" x14ac:dyDescent="0.25">
      <c r="A64" t="s">
        <v>113</v>
      </c>
      <c r="B64" t="s">
        <v>288</v>
      </c>
      <c r="C64" t="s">
        <v>289</v>
      </c>
      <c r="D64">
        <v>56</v>
      </c>
      <c r="E64">
        <v>66</v>
      </c>
      <c r="F64">
        <v>10</v>
      </c>
      <c r="G64" s="37">
        <v>17.857099999999999</v>
      </c>
      <c r="H64">
        <v>2</v>
      </c>
      <c r="I64">
        <v>3</v>
      </c>
      <c r="J64">
        <v>1</v>
      </c>
      <c r="K64">
        <v>6</v>
      </c>
      <c r="L64" t="s">
        <v>944</v>
      </c>
      <c r="M64" t="s">
        <v>941</v>
      </c>
      <c r="N64" t="s">
        <v>941</v>
      </c>
      <c r="O64">
        <v>35.619999999999997</v>
      </c>
      <c r="P64">
        <v>74086</v>
      </c>
      <c r="Q64" t="s">
        <v>933</v>
      </c>
    </row>
    <row r="65" spans="1:17" x14ac:dyDescent="0.25">
      <c r="A65" t="s">
        <v>934</v>
      </c>
      <c r="B65" t="s">
        <v>999</v>
      </c>
      <c r="C65" t="s">
        <v>1000</v>
      </c>
      <c r="D65">
        <v>1396</v>
      </c>
      <c r="E65">
        <v>1594</v>
      </c>
      <c r="F65">
        <v>198</v>
      </c>
      <c r="G65" s="37">
        <v>14.183400000000001</v>
      </c>
      <c r="H65">
        <v>50</v>
      </c>
      <c r="I65">
        <v>95</v>
      </c>
      <c r="J65">
        <v>20</v>
      </c>
      <c r="K65">
        <v>165</v>
      </c>
      <c r="L65" t="s">
        <v>932</v>
      </c>
      <c r="M65" t="s">
        <v>932</v>
      </c>
      <c r="N65" t="s">
        <v>932</v>
      </c>
      <c r="O65">
        <v>22.76</v>
      </c>
      <c r="P65">
        <v>47335</v>
      </c>
      <c r="Q65" t="s">
        <v>933</v>
      </c>
    </row>
    <row r="66" spans="1:17" x14ac:dyDescent="0.25">
      <c r="A66" t="s">
        <v>937</v>
      </c>
      <c r="B66" t="s">
        <v>1001</v>
      </c>
      <c r="C66" t="s">
        <v>1002</v>
      </c>
      <c r="D66">
        <v>1112</v>
      </c>
      <c r="E66">
        <v>1252</v>
      </c>
      <c r="F66">
        <v>140</v>
      </c>
      <c r="G66" s="37">
        <v>12.5899</v>
      </c>
      <c r="H66">
        <v>37</v>
      </c>
      <c r="I66">
        <v>75</v>
      </c>
      <c r="J66">
        <v>14</v>
      </c>
      <c r="K66">
        <v>126</v>
      </c>
      <c r="L66" t="s">
        <v>932</v>
      </c>
      <c r="M66" t="s">
        <v>932</v>
      </c>
      <c r="N66" t="s">
        <v>932</v>
      </c>
      <c r="O66" t="s">
        <v>115</v>
      </c>
      <c r="P66" t="s">
        <v>115</v>
      </c>
      <c r="Q66" t="s">
        <v>933</v>
      </c>
    </row>
    <row r="67" spans="1:17" x14ac:dyDescent="0.25">
      <c r="A67" t="s">
        <v>113</v>
      </c>
      <c r="B67" t="s">
        <v>292</v>
      </c>
      <c r="C67" t="s">
        <v>293</v>
      </c>
      <c r="D67">
        <v>185</v>
      </c>
      <c r="E67">
        <v>209</v>
      </c>
      <c r="F67">
        <v>24</v>
      </c>
      <c r="G67" s="37">
        <v>12.973000000000001</v>
      </c>
      <c r="H67">
        <v>6</v>
      </c>
      <c r="I67">
        <v>12</v>
      </c>
      <c r="J67">
        <v>2</v>
      </c>
      <c r="K67">
        <v>20</v>
      </c>
      <c r="L67" t="s">
        <v>940</v>
      </c>
      <c r="M67" t="s">
        <v>941</v>
      </c>
      <c r="N67" t="s">
        <v>941</v>
      </c>
      <c r="O67">
        <v>26.16</v>
      </c>
      <c r="P67">
        <v>54408</v>
      </c>
      <c r="Q67" t="s">
        <v>933</v>
      </c>
    </row>
    <row r="68" spans="1:17" x14ac:dyDescent="0.25">
      <c r="A68" t="s">
        <v>113</v>
      </c>
      <c r="B68" t="s">
        <v>296</v>
      </c>
      <c r="C68" t="s">
        <v>297</v>
      </c>
      <c r="D68">
        <v>163</v>
      </c>
      <c r="E68">
        <v>198</v>
      </c>
      <c r="F68">
        <v>35</v>
      </c>
      <c r="G68" s="37">
        <v>21.4724</v>
      </c>
      <c r="H68">
        <v>6</v>
      </c>
      <c r="I68">
        <v>11</v>
      </c>
      <c r="J68">
        <v>4</v>
      </c>
      <c r="K68">
        <v>21</v>
      </c>
      <c r="L68" t="s">
        <v>944</v>
      </c>
      <c r="M68" t="s">
        <v>941</v>
      </c>
      <c r="N68" t="s">
        <v>941</v>
      </c>
      <c r="O68">
        <v>21.75</v>
      </c>
      <c r="P68">
        <v>45243</v>
      </c>
      <c r="Q68" t="s">
        <v>933</v>
      </c>
    </row>
    <row r="69" spans="1:17" x14ac:dyDescent="0.25">
      <c r="A69" t="s">
        <v>113</v>
      </c>
      <c r="B69" t="s">
        <v>298</v>
      </c>
      <c r="C69" t="s">
        <v>299</v>
      </c>
      <c r="D69">
        <v>283</v>
      </c>
      <c r="E69">
        <v>328</v>
      </c>
      <c r="F69">
        <v>45</v>
      </c>
      <c r="G69" s="37">
        <v>15.9011</v>
      </c>
      <c r="H69">
        <v>9</v>
      </c>
      <c r="I69">
        <v>19</v>
      </c>
      <c r="J69">
        <v>4</v>
      </c>
      <c r="K69">
        <v>32</v>
      </c>
      <c r="L69" t="s">
        <v>944</v>
      </c>
      <c r="M69" t="s">
        <v>941</v>
      </c>
      <c r="N69" t="s">
        <v>941</v>
      </c>
      <c r="O69">
        <v>22.85</v>
      </c>
      <c r="P69">
        <v>47518</v>
      </c>
      <c r="Q69" t="s">
        <v>933</v>
      </c>
    </row>
    <row r="70" spans="1:17" x14ac:dyDescent="0.25">
      <c r="A70" t="s">
        <v>113</v>
      </c>
      <c r="B70" t="s">
        <v>300</v>
      </c>
      <c r="C70" t="s">
        <v>301</v>
      </c>
      <c r="D70">
        <v>123</v>
      </c>
      <c r="E70">
        <v>135</v>
      </c>
      <c r="F70">
        <v>12</v>
      </c>
      <c r="G70" s="37">
        <v>9.7561</v>
      </c>
      <c r="H70">
        <v>4</v>
      </c>
      <c r="I70">
        <v>8</v>
      </c>
      <c r="J70">
        <v>1</v>
      </c>
      <c r="K70">
        <v>13</v>
      </c>
      <c r="L70" t="s">
        <v>940</v>
      </c>
      <c r="M70" t="s">
        <v>941</v>
      </c>
      <c r="N70" t="s">
        <v>970</v>
      </c>
      <c r="O70">
        <v>25.93</v>
      </c>
      <c r="P70">
        <v>53934</v>
      </c>
      <c r="Q70" t="s">
        <v>933</v>
      </c>
    </row>
    <row r="71" spans="1:17" x14ac:dyDescent="0.25">
      <c r="A71" t="s">
        <v>113</v>
      </c>
      <c r="B71" t="s">
        <v>308</v>
      </c>
      <c r="C71" t="s">
        <v>309</v>
      </c>
      <c r="D71">
        <v>120</v>
      </c>
      <c r="E71">
        <v>140</v>
      </c>
      <c r="F71">
        <v>20</v>
      </c>
      <c r="G71" s="37">
        <v>16.666699999999999</v>
      </c>
      <c r="H71">
        <v>5</v>
      </c>
      <c r="I71">
        <v>10</v>
      </c>
      <c r="J71">
        <v>2</v>
      </c>
      <c r="K71">
        <v>17</v>
      </c>
      <c r="L71" t="s">
        <v>954</v>
      </c>
      <c r="M71" t="s">
        <v>941</v>
      </c>
      <c r="N71" t="s">
        <v>955</v>
      </c>
      <c r="O71">
        <v>16.25</v>
      </c>
      <c r="P71">
        <v>33803</v>
      </c>
      <c r="Q71" t="s">
        <v>933</v>
      </c>
    </row>
    <row r="72" spans="1:17" x14ac:dyDescent="0.25">
      <c r="A72" t="s">
        <v>937</v>
      </c>
      <c r="B72" t="s">
        <v>1004</v>
      </c>
      <c r="C72" t="s">
        <v>1005</v>
      </c>
      <c r="D72">
        <v>284</v>
      </c>
      <c r="E72">
        <v>342</v>
      </c>
      <c r="F72">
        <v>58</v>
      </c>
      <c r="G72" s="37">
        <v>20.422499999999999</v>
      </c>
      <c r="H72">
        <v>13</v>
      </c>
      <c r="I72">
        <v>20</v>
      </c>
      <c r="J72">
        <v>6</v>
      </c>
      <c r="K72">
        <v>39</v>
      </c>
      <c r="L72" t="s">
        <v>932</v>
      </c>
      <c r="M72" t="s">
        <v>932</v>
      </c>
      <c r="N72" t="s">
        <v>932</v>
      </c>
      <c r="O72" t="s">
        <v>115</v>
      </c>
      <c r="P72" t="s">
        <v>115</v>
      </c>
      <c r="Q72" t="s">
        <v>933</v>
      </c>
    </row>
    <row r="73" spans="1:17" x14ac:dyDescent="0.25">
      <c r="A73" t="s">
        <v>113</v>
      </c>
      <c r="B73" t="s">
        <v>314</v>
      </c>
      <c r="C73" t="s">
        <v>315</v>
      </c>
      <c r="D73">
        <v>169</v>
      </c>
      <c r="E73">
        <v>199</v>
      </c>
      <c r="F73">
        <v>30</v>
      </c>
      <c r="G73" s="37">
        <v>17.7515</v>
      </c>
      <c r="H73">
        <v>8</v>
      </c>
      <c r="I73">
        <v>11</v>
      </c>
      <c r="J73">
        <v>3</v>
      </c>
      <c r="K73">
        <v>22</v>
      </c>
      <c r="L73" t="s">
        <v>944</v>
      </c>
      <c r="M73" t="s">
        <v>941</v>
      </c>
      <c r="N73" t="s">
        <v>943</v>
      </c>
      <c r="O73">
        <v>23.32</v>
      </c>
      <c r="P73">
        <v>48511</v>
      </c>
      <c r="Q73" t="s">
        <v>933</v>
      </c>
    </row>
    <row r="74" spans="1:17" x14ac:dyDescent="0.25">
      <c r="A74" t="s">
        <v>934</v>
      </c>
      <c r="B74" t="s">
        <v>1006</v>
      </c>
      <c r="C74" t="s">
        <v>1007</v>
      </c>
      <c r="D74">
        <v>292</v>
      </c>
      <c r="E74">
        <v>312</v>
      </c>
      <c r="F74">
        <v>20</v>
      </c>
      <c r="G74" s="37">
        <v>6.8493000000000004</v>
      </c>
      <c r="H74">
        <v>8</v>
      </c>
      <c r="I74">
        <v>12</v>
      </c>
      <c r="J74">
        <v>2</v>
      </c>
      <c r="K74">
        <v>22</v>
      </c>
      <c r="L74" t="s">
        <v>932</v>
      </c>
      <c r="M74" t="s">
        <v>932</v>
      </c>
      <c r="N74" t="s">
        <v>932</v>
      </c>
      <c r="O74">
        <v>33.5</v>
      </c>
      <c r="P74">
        <v>69679</v>
      </c>
      <c r="Q74" t="s">
        <v>933</v>
      </c>
    </row>
    <row r="75" spans="1:17" x14ac:dyDescent="0.25">
      <c r="A75" t="s">
        <v>937</v>
      </c>
      <c r="B75" t="s">
        <v>1008</v>
      </c>
      <c r="C75" t="s">
        <v>1009</v>
      </c>
      <c r="D75">
        <v>184</v>
      </c>
      <c r="E75">
        <v>192</v>
      </c>
      <c r="F75">
        <v>8</v>
      </c>
      <c r="G75" s="37">
        <v>4.3478000000000003</v>
      </c>
      <c r="H75">
        <v>4</v>
      </c>
      <c r="I75">
        <v>5</v>
      </c>
      <c r="J75">
        <v>1</v>
      </c>
      <c r="K75">
        <v>10</v>
      </c>
      <c r="L75" t="s">
        <v>932</v>
      </c>
      <c r="M75" t="s">
        <v>932</v>
      </c>
      <c r="N75" t="s">
        <v>932</v>
      </c>
      <c r="O75" t="s">
        <v>115</v>
      </c>
      <c r="P75" t="s">
        <v>115</v>
      </c>
      <c r="Q75" t="s">
        <v>933</v>
      </c>
    </row>
    <row r="76" spans="1:17" x14ac:dyDescent="0.25">
      <c r="A76" t="s">
        <v>113</v>
      </c>
      <c r="B76" t="s">
        <v>316</v>
      </c>
      <c r="C76" t="s">
        <v>317</v>
      </c>
      <c r="D76">
        <v>119</v>
      </c>
      <c r="E76">
        <v>125</v>
      </c>
      <c r="F76">
        <v>6</v>
      </c>
      <c r="G76" s="37">
        <v>5.0419999999999998</v>
      </c>
      <c r="H76">
        <v>3</v>
      </c>
      <c r="I76">
        <v>3</v>
      </c>
      <c r="J76">
        <v>1</v>
      </c>
      <c r="K76">
        <v>7</v>
      </c>
      <c r="L76" t="s">
        <v>1032</v>
      </c>
      <c r="M76" t="s">
        <v>941</v>
      </c>
      <c r="N76" t="s">
        <v>941</v>
      </c>
      <c r="O76">
        <v>51.1</v>
      </c>
      <c r="P76">
        <v>106289</v>
      </c>
      <c r="Q76" t="s">
        <v>933</v>
      </c>
    </row>
    <row r="77" spans="1:17" x14ac:dyDescent="0.25">
      <c r="A77" t="s">
        <v>937</v>
      </c>
      <c r="B77" t="s">
        <v>1010</v>
      </c>
      <c r="C77" t="s">
        <v>1011</v>
      </c>
      <c r="D77">
        <v>108</v>
      </c>
      <c r="E77">
        <v>120</v>
      </c>
      <c r="F77">
        <v>12</v>
      </c>
      <c r="G77" s="37">
        <v>11.1111</v>
      </c>
      <c r="H77">
        <v>4</v>
      </c>
      <c r="I77">
        <v>7</v>
      </c>
      <c r="J77">
        <v>1</v>
      </c>
      <c r="K77">
        <v>12</v>
      </c>
      <c r="L77" t="s">
        <v>932</v>
      </c>
      <c r="M77" t="s">
        <v>932</v>
      </c>
      <c r="N77" t="s">
        <v>932</v>
      </c>
      <c r="O77" t="s">
        <v>115</v>
      </c>
      <c r="P77" t="s">
        <v>115</v>
      </c>
      <c r="Q77" t="s">
        <v>933</v>
      </c>
    </row>
    <row r="78" spans="1:17" x14ac:dyDescent="0.25">
      <c r="A78" t="s">
        <v>113</v>
      </c>
      <c r="B78" t="s">
        <v>320</v>
      </c>
      <c r="C78" t="s">
        <v>321</v>
      </c>
      <c r="D78">
        <v>52</v>
      </c>
      <c r="E78">
        <v>53</v>
      </c>
      <c r="F78">
        <v>1</v>
      </c>
      <c r="G78" s="37">
        <v>1.9231</v>
      </c>
      <c r="H78">
        <v>2</v>
      </c>
      <c r="I78">
        <v>4</v>
      </c>
      <c r="J78">
        <v>0</v>
      </c>
      <c r="K78">
        <v>6</v>
      </c>
      <c r="L78" t="s">
        <v>961</v>
      </c>
      <c r="M78" t="s">
        <v>941</v>
      </c>
      <c r="N78" t="s">
        <v>941</v>
      </c>
      <c r="O78">
        <v>19.91</v>
      </c>
      <c r="P78">
        <v>41403</v>
      </c>
      <c r="Q78" t="s">
        <v>933</v>
      </c>
    </row>
    <row r="79" spans="1:17" x14ac:dyDescent="0.25">
      <c r="A79" t="s">
        <v>934</v>
      </c>
      <c r="B79" t="s">
        <v>1014</v>
      </c>
      <c r="C79" t="s">
        <v>1015</v>
      </c>
      <c r="D79">
        <v>6405</v>
      </c>
      <c r="E79">
        <v>6776</v>
      </c>
      <c r="F79">
        <v>371</v>
      </c>
      <c r="G79" s="37">
        <v>5.7923</v>
      </c>
      <c r="H79">
        <v>283</v>
      </c>
      <c r="I79">
        <v>306</v>
      </c>
      <c r="J79">
        <v>37</v>
      </c>
      <c r="K79">
        <v>626</v>
      </c>
      <c r="L79" t="s">
        <v>932</v>
      </c>
      <c r="M79" t="s">
        <v>932</v>
      </c>
      <c r="N79" t="s">
        <v>932</v>
      </c>
      <c r="O79">
        <v>22.12</v>
      </c>
      <c r="P79">
        <v>45999</v>
      </c>
      <c r="Q79" t="s">
        <v>1016</v>
      </c>
    </row>
    <row r="80" spans="1:17" x14ac:dyDescent="0.25">
      <c r="A80" t="s">
        <v>113</v>
      </c>
      <c r="B80" t="s">
        <v>338</v>
      </c>
      <c r="C80" t="s">
        <v>339</v>
      </c>
      <c r="D80">
        <v>78</v>
      </c>
      <c r="E80">
        <v>95</v>
      </c>
      <c r="F80">
        <v>17</v>
      </c>
      <c r="G80" s="37">
        <v>21.794899999999998</v>
      </c>
      <c r="H80">
        <v>4</v>
      </c>
      <c r="I80">
        <v>4</v>
      </c>
      <c r="J80">
        <v>2</v>
      </c>
      <c r="K80">
        <v>10</v>
      </c>
      <c r="L80" t="s">
        <v>944</v>
      </c>
      <c r="M80" t="s">
        <v>952</v>
      </c>
      <c r="N80" t="s">
        <v>941</v>
      </c>
      <c r="O80">
        <v>21.89</v>
      </c>
      <c r="P80">
        <v>45525</v>
      </c>
      <c r="Q80" t="s">
        <v>933</v>
      </c>
    </row>
    <row r="81" spans="1:17" x14ac:dyDescent="0.25">
      <c r="A81" t="s">
        <v>937</v>
      </c>
      <c r="B81" t="s">
        <v>1017</v>
      </c>
      <c r="C81" t="s">
        <v>1018</v>
      </c>
      <c r="D81">
        <v>2832</v>
      </c>
      <c r="E81">
        <v>2952</v>
      </c>
      <c r="F81">
        <v>120</v>
      </c>
      <c r="G81" s="37">
        <v>4.2373000000000003</v>
      </c>
      <c r="H81">
        <v>89</v>
      </c>
      <c r="I81">
        <v>123</v>
      </c>
      <c r="J81">
        <v>12</v>
      </c>
      <c r="K81">
        <v>224</v>
      </c>
      <c r="L81" t="s">
        <v>932</v>
      </c>
      <c r="M81" t="s">
        <v>932</v>
      </c>
      <c r="N81" t="s">
        <v>932</v>
      </c>
      <c r="O81" t="s">
        <v>115</v>
      </c>
      <c r="P81" t="s">
        <v>115</v>
      </c>
      <c r="Q81" t="s">
        <v>933</v>
      </c>
    </row>
    <row r="82" spans="1:17" x14ac:dyDescent="0.25">
      <c r="A82" t="s">
        <v>113</v>
      </c>
      <c r="B82" t="s">
        <v>342</v>
      </c>
      <c r="C82" t="s">
        <v>343</v>
      </c>
      <c r="D82">
        <v>206</v>
      </c>
      <c r="E82">
        <v>233</v>
      </c>
      <c r="F82">
        <v>27</v>
      </c>
      <c r="G82" s="37">
        <v>13.1068</v>
      </c>
      <c r="H82">
        <v>9</v>
      </c>
      <c r="I82">
        <v>13</v>
      </c>
      <c r="J82">
        <v>3</v>
      </c>
      <c r="K82">
        <v>25</v>
      </c>
      <c r="L82" t="s">
        <v>961</v>
      </c>
      <c r="M82" t="s">
        <v>941</v>
      </c>
      <c r="N82" t="s">
        <v>941</v>
      </c>
      <c r="O82">
        <v>17.39</v>
      </c>
      <c r="P82">
        <v>36166</v>
      </c>
      <c r="Q82" t="s">
        <v>933</v>
      </c>
    </row>
    <row r="83" spans="1:17" x14ac:dyDescent="0.25">
      <c r="A83" t="s">
        <v>113</v>
      </c>
      <c r="B83" t="s">
        <v>344</v>
      </c>
      <c r="C83" t="s">
        <v>345</v>
      </c>
      <c r="D83">
        <v>128</v>
      </c>
      <c r="E83">
        <v>134</v>
      </c>
      <c r="F83">
        <v>6</v>
      </c>
      <c r="G83" s="37">
        <v>4.6875</v>
      </c>
      <c r="H83">
        <v>5</v>
      </c>
      <c r="I83">
        <v>8</v>
      </c>
      <c r="J83">
        <v>1</v>
      </c>
      <c r="K83">
        <v>14</v>
      </c>
      <c r="L83" t="s">
        <v>944</v>
      </c>
      <c r="M83" t="s">
        <v>941</v>
      </c>
      <c r="N83" t="s">
        <v>941</v>
      </c>
      <c r="O83" t="s">
        <v>115</v>
      </c>
      <c r="P83">
        <v>51089</v>
      </c>
      <c r="Q83" t="s">
        <v>933</v>
      </c>
    </row>
    <row r="84" spans="1:17" x14ac:dyDescent="0.25">
      <c r="A84" t="s">
        <v>113</v>
      </c>
      <c r="B84" t="s">
        <v>346</v>
      </c>
      <c r="C84" t="s">
        <v>347</v>
      </c>
      <c r="D84">
        <v>840</v>
      </c>
      <c r="E84">
        <v>868</v>
      </c>
      <c r="F84">
        <v>28</v>
      </c>
      <c r="G84" s="37">
        <v>3.3332999999999999</v>
      </c>
      <c r="H84">
        <v>26</v>
      </c>
      <c r="I84">
        <v>34</v>
      </c>
      <c r="J84">
        <v>3</v>
      </c>
      <c r="K84">
        <v>63</v>
      </c>
      <c r="L84" t="s">
        <v>944</v>
      </c>
      <c r="M84" t="s">
        <v>941</v>
      </c>
      <c r="N84" t="s">
        <v>941</v>
      </c>
      <c r="O84" t="s">
        <v>115</v>
      </c>
      <c r="P84">
        <v>51253</v>
      </c>
      <c r="Q84" t="s">
        <v>933</v>
      </c>
    </row>
    <row r="85" spans="1:17" x14ac:dyDescent="0.25">
      <c r="A85" t="s">
        <v>113</v>
      </c>
      <c r="B85" t="s">
        <v>348</v>
      </c>
      <c r="C85" t="s">
        <v>349</v>
      </c>
      <c r="D85">
        <v>514</v>
      </c>
      <c r="E85">
        <v>530</v>
      </c>
      <c r="F85">
        <v>16</v>
      </c>
      <c r="G85" s="37">
        <v>3.1128</v>
      </c>
      <c r="H85">
        <v>16</v>
      </c>
      <c r="I85">
        <v>21</v>
      </c>
      <c r="J85">
        <v>2</v>
      </c>
      <c r="K85">
        <v>39</v>
      </c>
      <c r="L85" t="s">
        <v>944</v>
      </c>
      <c r="M85" t="s">
        <v>941</v>
      </c>
      <c r="N85" t="s">
        <v>941</v>
      </c>
      <c r="O85" t="s">
        <v>115</v>
      </c>
      <c r="P85">
        <v>54026</v>
      </c>
      <c r="Q85" t="s">
        <v>933</v>
      </c>
    </row>
    <row r="86" spans="1:17" x14ac:dyDescent="0.25">
      <c r="A86" t="s">
        <v>113</v>
      </c>
      <c r="B86" t="s">
        <v>352</v>
      </c>
      <c r="C86" t="s">
        <v>353</v>
      </c>
      <c r="D86">
        <v>765</v>
      </c>
      <c r="E86">
        <v>793</v>
      </c>
      <c r="F86">
        <v>28</v>
      </c>
      <c r="G86" s="37">
        <v>3.6600999999999999</v>
      </c>
      <c r="H86">
        <v>21</v>
      </c>
      <c r="I86">
        <v>32</v>
      </c>
      <c r="J86">
        <v>3</v>
      </c>
      <c r="K86">
        <v>56</v>
      </c>
      <c r="L86" t="s">
        <v>944</v>
      </c>
      <c r="M86" t="s">
        <v>941</v>
      </c>
      <c r="N86" t="s">
        <v>941</v>
      </c>
      <c r="O86" t="s">
        <v>115</v>
      </c>
      <c r="P86">
        <v>55474</v>
      </c>
      <c r="Q86" t="s">
        <v>933</v>
      </c>
    </row>
    <row r="87" spans="1:17" x14ac:dyDescent="0.25">
      <c r="A87" t="s">
        <v>113</v>
      </c>
      <c r="B87" t="s">
        <v>354</v>
      </c>
      <c r="C87" t="s">
        <v>355</v>
      </c>
      <c r="D87">
        <v>116</v>
      </c>
      <c r="E87">
        <v>120</v>
      </c>
      <c r="F87">
        <v>4</v>
      </c>
      <c r="G87" s="37">
        <v>3.4483000000000001</v>
      </c>
      <c r="H87">
        <v>3</v>
      </c>
      <c r="I87">
        <v>5</v>
      </c>
      <c r="J87">
        <v>0</v>
      </c>
      <c r="K87">
        <v>8</v>
      </c>
      <c r="L87" t="s">
        <v>944</v>
      </c>
      <c r="M87" t="s">
        <v>952</v>
      </c>
      <c r="N87" t="s">
        <v>941</v>
      </c>
      <c r="O87" t="s">
        <v>115</v>
      </c>
      <c r="P87">
        <v>55416</v>
      </c>
      <c r="Q87" t="s">
        <v>933</v>
      </c>
    </row>
    <row r="88" spans="1:17" x14ac:dyDescent="0.25">
      <c r="A88" t="s">
        <v>113</v>
      </c>
      <c r="B88" t="s">
        <v>356</v>
      </c>
      <c r="C88" t="s">
        <v>357</v>
      </c>
      <c r="D88">
        <v>118</v>
      </c>
      <c r="E88">
        <v>122</v>
      </c>
      <c r="F88">
        <v>4</v>
      </c>
      <c r="G88" s="37">
        <v>3.3898000000000001</v>
      </c>
      <c r="H88">
        <v>4</v>
      </c>
      <c r="I88">
        <v>5</v>
      </c>
      <c r="J88">
        <v>0</v>
      </c>
      <c r="K88">
        <v>9</v>
      </c>
      <c r="L88" t="s">
        <v>944</v>
      </c>
      <c r="M88" t="s">
        <v>941</v>
      </c>
      <c r="N88" t="s">
        <v>941</v>
      </c>
      <c r="O88" t="s">
        <v>115</v>
      </c>
      <c r="P88">
        <v>52147</v>
      </c>
      <c r="Q88" t="s">
        <v>933</v>
      </c>
    </row>
    <row r="89" spans="1:17" x14ac:dyDescent="0.25">
      <c r="A89" t="s">
        <v>113</v>
      </c>
      <c r="B89" t="s">
        <v>358</v>
      </c>
      <c r="C89" t="s">
        <v>359</v>
      </c>
      <c r="D89">
        <v>53</v>
      </c>
      <c r="E89">
        <v>55</v>
      </c>
      <c r="F89">
        <v>2</v>
      </c>
      <c r="G89" s="37">
        <v>3.7736000000000001</v>
      </c>
      <c r="H89">
        <v>2</v>
      </c>
      <c r="I89">
        <v>2</v>
      </c>
      <c r="J89">
        <v>0</v>
      </c>
      <c r="K89">
        <v>4</v>
      </c>
      <c r="L89" t="s">
        <v>944</v>
      </c>
      <c r="M89" t="s">
        <v>941</v>
      </c>
      <c r="N89" t="s">
        <v>941</v>
      </c>
      <c r="O89" t="s">
        <v>115</v>
      </c>
      <c r="P89">
        <v>52753</v>
      </c>
      <c r="Q89" t="s">
        <v>933</v>
      </c>
    </row>
    <row r="90" spans="1:17" x14ac:dyDescent="0.25">
      <c r="A90" t="s">
        <v>113</v>
      </c>
      <c r="B90" t="s">
        <v>360</v>
      </c>
      <c r="C90" t="s">
        <v>361</v>
      </c>
      <c r="D90">
        <v>69</v>
      </c>
      <c r="E90">
        <v>71</v>
      </c>
      <c r="F90">
        <v>2</v>
      </c>
      <c r="G90" s="37">
        <v>2.8986000000000001</v>
      </c>
      <c r="H90">
        <v>2</v>
      </c>
      <c r="I90">
        <v>3</v>
      </c>
      <c r="J90">
        <v>0</v>
      </c>
      <c r="K90">
        <v>5</v>
      </c>
      <c r="L90" t="s">
        <v>944</v>
      </c>
      <c r="M90" t="s">
        <v>941</v>
      </c>
      <c r="N90" t="s">
        <v>941</v>
      </c>
      <c r="O90" t="s">
        <v>115</v>
      </c>
      <c r="P90">
        <v>52136</v>
      </c>
      <c r="Q90" t="s">
        <v>933</v>
      </c>
    </row>
    <row r="91" spans="1:17" x14ac:dyDescent="0.25">
      <c r="A91" t="s">
        <v>937</v>
      </c>
      <c r="B91" t="s">
        <v>1020</v>
      </c>
      <c r="C91" t="s">
        <v>1021</v>
      </c>
      <c r="D91">
        <v>1636</v>
      </c>
      <c r="E91">
        <v>1711</v>
      </c>
      <c r="F91">
        <v>75</v>
      </c>
      <c r="G91" s="37">
        <v>4.5843999999999996</v>
      </c>
      <c r="H91">
        <v>100</v>
      </c>
      <c r="I91">
        <v>90</v>
      </c>
      <c r="J91">
        <v>8</v>
      </c>
      <c r="K91">
        <v>198</v>
      </c>
      <c r="L91" t="s">
        <v>932</v>
      </c>
      <c r="M91" t="s">
        <v>932</v>
      </c>
      <c r="N91" t="s">
        <v>932</v>
      </c>
      <c r="O91" t="s">
        <v>115</v>
      </c>
      <c r="P91" t="s">
        <v>115</v>
      </c>
      <c r="Q91" t="s">
        <v>933</v>
      </c>
    </row>
    <row r="92" spans="1:17" x14ac:dyDescent="0.25">
      <c r="A92" t="s">
        <v>113</v>
      </c>
      <c r="B92" t="s">
        <v>368</v>
      </c>
      <c r="C92" t="s">
        <v>369</v>
      </c>
      <c r="D92">
        <v>1031</v>
      </c>
      <c r="E92">
        <v>1116</v>
      </c>
      <c r="F92">
        <v>85</v>
      </c>
      <c r="G92" s="37">
        <v>8.2444000000000006</v>
      </c>
      <c r="H92">
        <v>64</v>
      </c>
      <c r="I92">
        <v>58</v>
      </c>
      <c r="J92">
        <v>8</v>
      </c>
      <c r="K92">
        <v>130</v>
      </c>
      <c r="L92" t="s">
        <v>944</v>
      </c>
      <c r="M92" t="s">
        <v>941</v>
      </c>
      <c r="N92" t="s">
        <v>941</v>
      </c>
      <c r="O92">
        <v>13.13</v>
      </c>
      <c r="P92">
        <v>27302</v>
      </c>
      <c r="Q92" t="s">
        <v>933</v>
      </c>
    </row>
    <row r="93" spans="1:17" x14ac:dyDescent="0.25">
      <c r="A93" t="s">
        <v>113</v>
      </c>
      <c r="B93" t="s">
        <v>1177</v>
      </c>
      <c r="C93" t="s">
        <v>1178</v>
      </c>
      <c r="D93">
        <v>446</v>
      </c>
      <c r="E93">
        <v>423</v>
      </c>
      <c r="F93">
        <v>-23</v>
      </c>
      <c r="G93" s="37">
        <v>-5.157</v>
      </c>
      <c r="H93">
        <v>26</v>
      </c>
      <c r="I93">
        <v>23</v>
      </c>
      <c r="J93">
        <v>-2</v>
      </c>
      <c r="K93">
        <v>47</v>
      </c>
      <c r="L93" t="s">
        <v>944</v>
      </c>
      <c r="M93" t="s">
        <v>941</v>
      </c>
      <c r="N93" t="s">
        <v>941</v>
      </c>
      <c r="O93">
        <v>27.71</v>
      </c>
      <c r="P93">
        <v>57635</v>
      </c>
      <c r="Q93" t="s">
        <v>953</v>
      </c>
    </row>
    <row r="94" spans="1:17" x14ac:dyDescent="0.25">
      <c r="A94" t="s">
        <v>113</v>
      </c>
      <c r="B94" t="s">
        <v>374</v>
      </c>
      <c r="C94" t="s">
        <v>375</v>
      </c>
      <c r="D94">
        <v>73</v>
      </c>
      <c r="E94">
        <v>75</v>
      </c>
      <c r="F94">
        <v>2</v>
      </c>
      <c r="G94" s="37">
        <v>2.7397</v>
      </c>
      <c r="H94">
        <v>4</v>
      </c>
      <c r="I94">
        <v>3</v>
      </c>
      <c r="J94">
        <v>0</v>
      </c>
      <c r="K94">
        <v>7</v>
      </c>
      <c r="L94" t="s">
        <v>944</v>
      </c>
      <c r="M94" t="s">
        <v>941</v>
      </c>
      <c r="N94" t="s">
        <v>941</v>
      </c>
      <c r="O94">
        <v>24.5</v>
      </c>
      <c r="P94">
        <v>50954</v>
      </c>
      <c r="Q94" t="s">
        <v>933</v>
      </c>
    </row>
    <row r="95" spans="1:17" x14ac:dyDescent="0.25">
      <c r="A95" t="s">
        <v>937</v>
      </c>
      <c r="B95" t="s">
        <v>1024</v>
      </c>
      <c r="C95" t="s">
        <v>1025</v>
      </c>
      <c r="D95">
        <v>1358</v>
      </c>
      <c r="E95">
        <v>1404</v>
      </c>
      <c r="F95">
        <v>46</v>
      </c>
      <c r="G95" s="37">
        <v>3.3873000000000002</v>
      </c>
      <c r="H95">
        <v>64</v>
      </c>
      <c r="I95">
        <v>63</v>
      </c>
      <c r="J95">
        <v>5</v>
      </c>
      <c r="K95">
        <v>132</v>
      </c>
      <c r="L95" t="s">
        <v>932</v>
      </c>
      <c r="M95" t="s">
        <v>932</v>
      </c>
      <c r="N95" t="s">
        <v>932</v>
      </c>
      <c r="O95" t="s">
        <v>115</v>
      </c>
      <c r="P95" t="s">
        <v>115</v>
      </c>
      <c r="Q95" t="s">
        <v>933</v>
      </c>
    </row>
    <row r="96" spans="1:17" x14ac:dyDescent="0.25">
      <c r="A96" t="s">
        <v>113</v>
      </c>
      <c r="B96" t="s">
        <v>378</v>
      </c>
      <c r="C96" t="s">
        <v>379</v>
      </c>
      <c r="D96">
        <v>363</v>
      </c>
      <c r="E96">
        <v>359</v>
      </c>
      <c r="F96">
        <v>-4</v>
      </c>
      <c r="G96" s="37">
        <v>-1.1019000000000001</v>
      </c>
      <c r="H96">
        <v>18</v>
      </c>
      <c r="I96">
        <v>16</v>
      </c>
      <c r="J96">
        <v>0</v>
      </c>
      <c r="K96">
        <v>34</v>
      </c>
      <c r="L96" t="s">
        <v>940</v>
      </c>
      <c r="M96" t="s">
        <v>986</v>
      </c>
      <c r="N96" t="s">
        <v>941</v>
      </c>
      <c r="O96">
        <v>34.22</v>
      </c>
      <c r="P96">
        <v>71177</v>
      </c>
      <c r="Q96" t="s">
        <v>933</v>
      </c>
    </row>
    <row r="97" spans="1:17" x14ac:dyDescent="0.25">
      <c r="A97" t="s">
        <v>113</v>
      </c>
      <c r="B97" t="s">
        <v>997</v>
      </c>
      <c r="C97" t="s">
        <v>998</v>
      </c>
      <c r="D97">
        <v>71</v>
      </c>
      <c r="E97">
        <v>84</v>
      </c>
      <c r="F97">
        <v>13</v>
      </c>
      <c r="G97" s="37">
        <v>18.309899999999999</v>
      </c>
      <c r="H97">
        <v>4</v>
      </c>
      <c r="I97">
        <v>4</v>
      </c>
      <c r="J97">
        <v>1</v>
      </c>
      <c r="K97">
        <v>9</v>
      </c>
      <c r="L97" t="s">
        <v>944</v>
      </c>
      <c r="M97" t="s">
        <v>941</v>
      </c>
      <c r="N97" t="s">
        <v>941</v>
      </c>
      <c r="O97" t="s">
        <v>115</v>
      </c>
      <c r="P97" t="s">
        <v>115</v>
      </c>
      <c r="Q97" t="s">
        <v>933</v>
      </c>
    </row>
    <row r="98" spans="1:17" x14ac:dyDescent="0.25">
      <c r="A98" t="s">
        <v>113</v>
      </c>
      <c r="B98" t="s">
        <v>380</v>
      </c>
      <c r="C98" t="s">
        <v>381</v>
      </c>
      <c r="D98">
        <v>866</v>
      </c>
      <c r="E98">
        <v>906</v>
      </c>
      <c r="F98">
        <v>40</v>
      </c>
      <c r="G98" s="37">
        <v>4.6189</v>
      </c>
      <c r="H98">
        <v>40</v>
      </c>
      <c r="I98">
        <v>41</v>
      </c>
      <c r="J98">
        <v>4</v>
      </c>
      <c r="K98">
        <v>85</v>
      </c>
      <c r="L98" t="s">
        <v>1120</v>
      </c>
      <c r="M98" t="s">
        <v>941</v>
      </c>
      <c r="N98" t="s">
        <v>941</v>
      </c>
      <c r="O98" t="s">
        <v>115</v>
      </c>
      <c r="P98">
        <v>21978</v>
      </c>
      <c r="Q98" t="s">
        <v>933</v>
      </c>
    </row>
    <row r="99" spans="1:17" x14ac:dyDescent="0.25">
      <c r="A99" t="s">
        <v>934</v>
      </c>
      <c r="B99" t="s">
        <v>1026</v>
      </c>
      <c r="C99" t="s">
        <v>1027</v>
      </c>
      <c r="D99">
        <v>766</v>
      </c>
      <c r="E99">
        <v>841</v>
      </c>
      <c r="F99">
        <v>75</v>
      </c>
      <c r="G99" s="37">
        <v>9.7911000000000001</v>
      </c>
      <c r="H99">
        <v>29</v>
      </c>
      <c r="I99">
        <v>51</v>
      </c>
      <c r="J99">
        <v>8</v>
      </c>
      <c r="K99">
        <v>88</v>
      </c>
      <c r="L99" t="s">
        <v>932</v>
      </c>
      <c r="M99" t="s">
        <v>932</v>
      </c>
      <c r="N99" t="s">
        <v>932</v>
      </c>
      <c r="O99">
        <v>21.2</v>
      </c>
      <c r="P99">
        <v>44099</v>
      </c>
      <c r="Q99" t="s">
        <v>933</v>
      </c>
    </row>
    <row r="100" spans="1:17" x14ac:dyDescent="0.25">
      <c r="A100" t="s">
        <v>113</v>
      </c>
      <c r="B100" t="s">
        <v>386</v>
      </c>
      <c r="C100" t="s">
        <v>387</v>
      </c>
      <c r="D100">
        <v>58</v>
      </c>
      <c r="E100">
        <v>68</v>
      </c>
      <c r="F100">
        <v>10</v>
      </c>
      <c r="G100" s="37">
        <v>17.241399999999999</v>
      </c>
      <c r="H100">
        <v>2</v>
      </c>
      <c r="I100">
        <v>4</v>
      </c>
      <c r="J100">
        <v>1</v>
      </c>
      <c r="K100">
        <v>7</v>
      </c>
      <c r="L100" t="s">
        <v>944</v>
      </c>
      <c r="M100" t="s">
        <v>941</v>
      </c>
      <c r="N100" t="s">
        <v>941</v>
      </c>
      <c r="O100">
        <v>20.13</v>
      </c>
      <c r="P100">
        <v>41866</v>
      </c>
      <c r="Q100" t="s">
        <v>933</v>
      </c>
    </row>
    <row r="101" spans="1:17" x14ac:dyDescent="0.25">
      <c r="A101" t="s">
        <v>113</v>
      </c>
      <c r="B101" t="s">
        <v>388</v>
      </c>
      <c r="C101" t="s">
        <v>389</v>
      </c>
      <c r="D101">
        <v>75</v>
      </c>
      <c r="E101">
        <v>80</v>
      </c>
      <c r="F101">
        <v>5</v>
      </c>
      <c r="G101" s="37">
        <v>6.6666999999999996</v>
      </c>
      <c r="H101">
        <v>2</v>
      </c>
      <c r="I101">
        <v>5</v>
      </c>
      <c r="J101">
        <v>0</v>
      </c>
      <c r="K101">
        <v>7</v>
      </c>
      <c r="L101" t="s">
        <v>954</v>
      </c>
      <c r="M101" t="s">
        <v>941</v>
      </c>
      <c r="N101" t="s">
        <v>955</v>
      </c>
      <c r="O101">
        <v>15.41</v>
      </c>
      <c r="P101">
        <v>32060</v>
      </c>
      <c r="Q101" t="s">
        <v>933</v>
      </c>
    </row>
    <row r="102" spans="1:17" x14ac:dyDescent="0.25">
      <c r="A102" t="s">
        <v>937</v>
      </c>
      <c r="B102" t="s">
        <v>1028</v>
      </c>
      <c r="C102" t="s">
        <v>1029</v>
      </c>
      <c r="D102">
        <v>199</v>
      </c>
      <c r="E102">
        <v>232</v>
      </c>
      <c r="F102">
        <v>33</v>
      </c>
      <c r="G102" s="37">
        <v>16.582899999999999</v>
      </c>
      <c r="H102">
        <v>11</v>
      </c>
      <c r="I102">
        <v>14</v>
      </c>
      <c r="J102">
        <v>3</v>
      </c>
      <c r="K102">
        <v>28</v>
      </c>
      <c r="L102" t="s">
        <v>932</v>
      </c>
      <c r="M102" t="s">
        <v>932</v>
      </c>
      <c r="N102" t="s">
        <v>932</v>
      </c>
      <c r="O102" t="s">
        <v>115</v>
      </c>
      <c r="P102" t="s">
        <v>115</v>
      </c>
      <c r="Q102" t="s">
        <v>933</v>
      </c>
    </row>
    <row r="103" spans="1:17" x14ac:dyDescent="0.25">
      <c r="A103" t="s">
        <v>113</v>
      </c>
      <c r="B103" t="s">
        <v>392</v>
      </c>
      <c r="C103" t="s">
        <v>393</v>
      </c>
      <c r="D103">
        <v>67</v>
      </c>
      <c r="E103">
        <v>79</v>
      </c>
      <c r="F103">
        <v>12</v>
      </c>
      <c r="G103" s="37">
        <v>17.910399999999999</v>
      </c>
      <c r="H103">
        <v>4</v>
      </c>
      <c r="I103">
        <v>6</v>
      </c>
      <c r="J103">
        <v>1</v>
      </c>
      <c r="K103">
        <v>11</v>
      </c>
      <c r="L103" t="s">
        <v>944</v>
      </c>
      <c r="M103" t="s">
        <v>941</v>
      </c>
      <c r="N103" t="s">
        <v>941</v>
      </c>
      <c r="O103" t="s">
        <v>115</v>
      </c>
      <c r="P103">
        <v>43920</v>
      </c>
      <c r="Q103" t="s">
        <v>933</v>
      </c>
    </row>
    <row r="104" spans="1:17" x14ac:dyDescent="0.25">
      <c r="A104" t="s">
        <v>937</v>
      </c>
      <c r="B104" t="s">
        <v>1030</v>
      </c>
      <c r="C104" t="s">
        <v>1031</v>
      </c>
      <c r="D104">
        <v>257</v>
      </c>
      <c r="E104">
        <v>274</v>
      </c>
      <c r="F104">
        <v>17</v>
      </c>
      <c r="G104" s="37">
        <v>6.6147999999999998</v>
      </c>
      <c r="H104">
        <v>8</v>
      </c>
      <c r="I104">
        <v>17</v>
      </c>
      <c r="J104">
        <v>2</v>
      </c>
      <c r="K104">
        <v>27</v>
      </c>
      <c r="L104" t="s">
        <v>932</v>
      </c>
      <c r="M104" t="s">
        <v>932</v>
      </c>
      <c r="N104" t="s">
        <v>932</v>
      </c>
      <c r="O104" t="s">
        <v>115</v>
      </c>
      <c r="P104" t="s">
        <v>115</v>
      </c>
      <c r="Q104" t="s">
        <v>933</v>
      </c>
    </row>
    <row r="105" spans="1:17" x14ac:dyDescent="0.25">
      <c r="A105" t="s">
        <v>113</v>
      </c>
      <c r="B105" t="s">
        <v>394</v>
      </c>
      <c r="C105" t="s">
        <v>1145</v>
      </c>
      <c r="D105">
        <v>57</v>
      </c>
      <c r="E105">
        <v>58</v>
      </c>
      <c r="F105">
        <v>1</v>
      </c>
      <c r="G105" s="37">
        <v>1.7544</v>
      </c>
      <c r="H105">
        <v>2</v>
      </c>
      <c r="I105">
        <v>4</v>
      </c>
      <c r="J105">
        <v>0</v>
      </c>
      <c r="K105">
        <v>6</v>
      </c>
      <c r="L105" t="s">
        <v>944</v>
      </c>
      <c r="M105" t="s">
        <v>941</v>
      </c>
      <c r="N105" t="s">
        <v>941</v>
      </c>
      <c r="O105">
        <v>19.760000000000002</v>
      </c>
      <c r="P105">
        <v>41091</v>
      </c>
      <c r="Q105" t="s">
        <v>933</v>
      </c>
    </row>
    <row r="106" spans="1:17" x14ac:dyDescent="0.25">
      <c r="A106" t="s">
        <v>113</v>
      </c>
      <c r="B106" t="s">
        <v>396</v>
      </c>
      <c r="C106" t="s">
        <v>397</v>
      </c>
      <c r="D106">
        <v>123</v>
      </c>
      <c r="E106">
        <v>134</v>
      </c>
      <c r="F106">
        <v>11</v>
      </c>
      <c r="G106" s="37">
        <v>8.9430999999999994</v>
      </c>
      <c r="H106">
        <v>3</v>
      </c>
      <c r="I106">
        <v>8</v>
      </c>
      <c r="J106">
        <v>1</v>
      </c>
      <c r="K106">
        <v>12</v>
      </c>
      <c r="L106" t="s">
        <v>944</v>
      </c>
      <c r="M106" t="s">
        <v>941</v>
      </c>
      <c r="N106" t="s">
        <v>941</v>
      </c>
      <c r="O106">
        <v>25.59</v>
      </c>
      <c r="P106">
        <v>53220</v>
      </c>
      <c r="Q106" t="s">
        <v>933</v>
      </c>
    </row>
    <row r="107" spans="1:17" x14ac:dyDescent="0.25">
      <c r="A107" t="s">
        <v>934</v>
      </c>
      <c r="B107" t="s">
        <v>1033</v>
      </c>
      <c r="C107" t="s">
        <v>1034</v>
      </c>
      <c r="D107">
        <v>6114</v>
      </c>
      <c r="E107">
        <v>6630</v>
      </c>
      <c r="F107">
        <v>516</v>
      </c>
      <c r="G107" s="37">
        <v>8.4396000000000004</v>
      </c>
      <c r="H107">
        <v>173</v>
      </c>
      <c r="I107">
        <v>213</v>
      </c>
      <c r="J107">
        <v>52</v>
      </c>
      <c r="K107">
        <v>438</v>
      </c>
      <c r="L107" t="s">
        <v>932</v>
      </c>
      <c r="M107" t="s">
        <v>932</v>
      </c>
      <c r="N107" t="s">
        <v>932</v>
      </c>
      <c r="O107">
        <v>34.9</v>
      </c>
      <c r="P107">
        <v>72601</v>
      </c>
      <c r="Q107" t="s">
        <v>933</v>
      </c>
    </row>
    <row r="108" spans="1:17" x14ac:dyDescent="0.25">
      <c r="A108" t="s">
        <v>937</v>
      </c>
      <c r="B108" t="s">
        <v>1035</v>
      </c>
      <c r="C108" t="s">
        <v>1036</v>
      </c>
      <c r="D108">
        <v>3051</v>
      </c>
      <c r="E108">
        <v>3390</v>
      </c>
      <c r="F108">
        <v>339</v>
      </c>
      <c r="G108" s="37">
        <v>11.1111</v>
      </c>
      <c r="H108">
        <v>79</v>
      </c>
      <c r="I108">
        <v>80</v>
      </c>
      <c r="J108">
        <v>34</v>
      </c>
      <c r="K108">
        <v>193</v>
      </c>
      <c r="L108" t="s">
        <v>932</v>
      </c>
      <c r="M108" t="s">
        <v>932</v>
      </c>
      <c r="N108" t="s">
        <v>932</v>
      </c>
      <c r="O108" t="s">
        <v>115</v>
      </c>
      <c r="P108" t="s">
        <v>115</v>
      </c>
      <c r="Q108" t="s">
        <v>933</v>
      </c>
    </row>
    <row r="109" spans="1:17" x14ac:dyDescent="0.25">
      <c r="A109" t="s">
        <v>113</v>
      </c>
      <c r="B109" t="s">
        <v>412</v>
      </c>
      <c r="C109" t="s">
        <v>413</v>
      </c>
      <c r="D109">
        <v>176</v>
      </c>
      <c r="E109">
        <v>179</v>
      </c>
      <c r="F109">
        <v>3</v>
      </c>
      <c r="G109" s="37">
        <v>1.7044999999999999</v>
      </c>
      <c r="H109">
        <v>3</v>
      </c>
      <c r="I109">
        <v>3</v>
      </c>
      <c r="J109">
        <v>0</v>
      </c>
      <c r="K109">
        <v>6</v>
      </c>
      <c r="L109" t="s">
        <v>1032</v>
      </c>
      <c r="M109" t="s">
        <v>941</v>
      </c>
      <c r="N109" t="s">
        <v>941</v>
      </c>
      <c r="O109">
        <v>59.14</v>
      </c>
      <c r="P109">
        <v>123003</v>
      </c>
      <c r="Q109" t="s">
        <v>933</v>
      </c>
    </row>
    <row r="110" spans="1:17" x14ac:dyDescent="0.25">
      <c r="A110" t="s">
        <v>113</v>
      </c>
      <c r="B110" t="s">
        <v>418</v>
      </c>
      <c r="C110" t="s">
        <v>419</v>
      </c>
      <c r="D110">
        <v>74</v>
      </c>
      <c r="E110">
        <v>84</v>
      </c>
      <c r="F110">
        <v>10</v>
      </c>
      <c r="G110" s="37">
        <v>13.513500000000001</v>
      </c>
      <c r="H110">
        <v>2</v>
      </c>
      <c r="I110">
        <v>2</v>
      </c>
      <c r="J110">
        <v>1</v>
      </c>
      <c r="K110">
        <v>5</v>
      </c>
      <c r="L110" t="s">
        <v>1032</v>
      </c>
      <c r="M110" t="s">
        <v>941</v>
      </c>
      <c r="N110" t="s">
        <v>941</v>
      </c>
      <c r="O110">
        <v>47.23</v>
      </c>
      <c r="P110">
        <v>98245</v>
      </c>
      <c r="Q110" t="s">
        <v>933</v>
      </c>
    </row>
    <row r="111" spans="1:17" x14ac:dyDescent="0.25">
      <c r="A111" t="s">
        <v>113</v>
      </c>
      <c r="B111" t="s">
        <v>424</v>
      </c>
      <c r="C111" t="s">
        <v>425</v>
      </c>
      <c r="D111">
        <v>85</v>
      </c>
      <c r="E111">
        <v>105</v>
      </c>
      <c r="F111">
        <v>20</v>
      </c>
      <c r="G111" s="37">
        <v>23.529399999999999</v>
      </c>
      <c r="H111">
        <v>2</v>
      </c>
      <c r="I111">
        <v>3</v>
      </c>
      <c r="J111">
        <v>2</v>
      </c>
      <c r="K111">
        <v>7</v>
      </c>
      <c r="L111" t="s">
        <v>940</v>
      </c>
      <c r="M111" t="s">
        <v>941</v>
      </c>
      <c r="N111" t="s">
        <v>970</v>
      </c>
      <c r="O111">
        <v>38.49</v>
      </c>
      <c r="P111">
        <v>80059</v>
      </c>
      <c r="Q111" t="s">
        <v>933</v>
      </c>
    </row>
    <row r="112" spans="1:17" x14ac:dyDescent="0.25">
      <c r="A112" t="s">
        <v>113</v>
      </c>
      <c r="B112" t="s">
        <v>72</v>
      </c>
      <c r="C112" t="s">
        <v>73</v>
      </c>
      <c r="D112">
        <v>1911</v>
      </c>
      <c r="E112">
        <v>2049</v>
      </c>
      <c r="F112">
        <v>138</v>
      </c>
      <c r="G112" s="37">
        <v>7.2214</v>
      </c>
      <c r="H112">
        <v>53</v>
      </c>
      <c r="I112">
        <v>50</v>
      </c>
      <c r="J112">
        <v>14</v>
      </c>
      <c r="K112">
        <v>117</v>
      </c>
      <c r="L112" t="s">
        <v>944</v>
      </c>
      <c r="M112" t="s">
        <v>941</v>
      </c>
      <c r="N112" t="s">
        <v>941</v>
      </c>
      <c r="O112">
        <v>34.06</v>
      </c>
      <c r="P112">
        <v>70836</v>
      </c>
      <c r="Q112" t="s">
        <v>933</v>
      </c>
    </row>
    <row r="113" spans="1:17" x14ac:dyDescent="0.25">
      <c r="A113" t="s">
        <v>113</v>
      </c>
      <c r="B113" t="s">
        <v>432</v>
      </c>
      <c r="C113" t="s">
        <v>433</v>
      </c>
      <c r="D113">
        <v>202</v>
      </c>
      <c r="E113">
        <v>307</v>
      </c>
      <c r="F113">
        <v>105</v>
      </c>
      <c r="G113" s="37">
        <v>51.980200000000004</v>
      </c>
      <c r="H113">
        <v>5</v>
      </c>
      <c r="I113">
        <v>8</v>
      </c>
      <c r="J113">
        <v>10</v>
      </c>
      <c r="K113">
        <v>23</v>
      </c>
      <c r="L113" t="s">
        <v>940</v>
      </c>
      <c r="M113" t="s">
        <v>941</v>
      </c>
      <c r="N113" t="s">
        <v>941</v>
      </c>
      <c r="O113">
        <v>60.3</v>
      </c>
      <c r="P113">
        <v>125427</v>
      </c>
      <c r="Q113" t="s">
        <v>933</v>
      </c>
    </row>
    <row r="114" spans="1:17" x14ac:dyDescent="0.25">
      <c r="A114" t="s">
        <v>949</v>
      </c>
      <c r="B114" t="s">
        <v>1040</v>
      </c>
      <c r="C114" t="s">
        <v>1041</v>
      </c>
      <c r="D114">
        <v>122</v>
      </c>
      <c r="E114">
        <v>133</v>
      </c>
      <c r="F114">
        <v>11</v>
      </c>
      <c r="G114" s="37">
        <v>9.0164000000000009</v>
      </c>
      <c r="H114">
        <v>3</v>
      </c>
      <c r="I114">
        <v>5</v>
      </c>
      <c r="J114">
        <v>1</v>
      </c>
      <c r="K114">
        <v>9</v>
      </c>
      <c r="L114" t="s">
        <v>944</v>
      </c>
      <c r="M114" t="s">
        <v>941</v>
      </c>
      <c r="N114" t="s">
        <v>941</v>
      </c>
      <c r="O114">
        <v>24.71</v>
      </c>
      <c r="P114">
        <v>51395</v>
      </c>
      <c r="Q114" t="s">
        <v>933</v>
      </c>
    </row>
    <row r="115" spans="1:17" x14ac:dyDescent="0.25">
      <c r="A115" t="s">
        <v>113</v>
      </c>
      <c r="B115" t="s">
        <v>450</v>
      </c>
      <c r="C115" t="s">
        <v>451</v>
      </c>
      <c r="D115">
        <v>126</v>
      </c>
      <c r="E115">
        <v>132</v>
      </c>
      <c r="F115">
        <v>6</v>
      </c>
      <c r="G115" s="37">
        <v>4.7618999999999998</v>
      </c>
      <c r="H115">
        <v>4</v>
      </c>
      <c r="I115">
        <v>6</v>
      </c>
      <c r="J115">
        <v>1</v>
      </c>
      <c r="K115">
        <v>11</v>
      </c>
      <c r="L115" t="s">
        <v>961</v>
      </c>
      <c r="M115" t="s">
        <v>941</v>
      </c>
      <c r="N115" t="s">
        <v>941</v>
      </c>
      <c r="O115">
        <v>25.5</v>
      </c>
      <c r="P115">
        <v>53035</v>
      </c>
      <c r="Q115" t="s">
        <v>933</v>
      </c>
    </row>
    <row r="116" spans="1:17" x14ac:dyDescent="0.25">
      <c r="A116" t="s">
        <v>949</v>
      </c>
      <c r="B116" t="s">
        <v>1044</v>
      </c>
      <c r="C116" t="s">
        <v>1045</v>
      </c>
      <c r="D116">
        <v>286</v>
      </c>
      <c r="E116">
        <v>313</v>
      </c>
      <c r="F116">
        <v>27</v>
      </c>
      <c r="G116" s="37">
        <v>9.4405999999999999</v>
      </c>
      <c r="H116">
        <v>6</v>
      </c>
      <c r="I116">
        <v>14</v>
      </c>
      <c r="J116">
        <v>3</v>
      </c>
      <c r="K116">
        <v>23</v>
      </c>
      <c r="L116" t="s">
        <v>958</v>
      </c>
      <c r="M116" t="s">
        <v>941</v>
      </c>
      <c r="N116" t="s">
        <v>941</v>
      </c>
      <c r="O116">
        <v>16.29</v>
      </c>
      <c r="P116">
        <v>33880</v>
      </c>
      <c r="Q116" t="s">
        <v>953</v>
      </c>
    </row>
    <row r="117" spans="1:17" x14ac:dyDescent="0.25">
      <c r="A117" t="s">
        <v>113</v>
      </c>
      <c r="B117" t="s">
        <v>458</v>
      </c>
      <c r="C117" t="s">
        <v>459</v>
      </c>
      <c r="D117">
        <v>56</v>
      </c>
      <c r="E117">
        <v>55</v>
      </c>
      <c r="F117">
        <v>-1</v>
      </c>
      <c r="G117" s="37">
        <v>-1.7857000000000001</v>
      </c>
      <c r="H117">
        <v>2</v>
      </c>
      <c r="I117">
        <v>2</v>
      </c>
      <c r="J117">
        <v>0</v>
      </c>
      <c r="K117">
        <v>4</v>
      </c>
      <c r="L117" t="s">
        <v>961</v>
      </c>
      <c r="M117" t="s">
        <v>941</v>
      </c>
      <c r="N117" t="s">
        <v>941</v>
      </c>
      <c r="O117">
        <v>11.38</v>
      </c>
      <c r="P117">
        <v>23676</v>
      </c>
      <c r="Q117" t="s">
        <v>933</v>
      </c>
    </row>
    <row r="118" spans="1:17" x14ac:dyDescent="0.25">
      <c r="A118" t="s">
        <v>113</v>
      </c>
      <c r="B118" t="s">
        <v>460</v>
      </c>
      <c r="C118" t="s">
        <v>461</v>
      </c>
      <c r="D118">
        <v>302</v>
      </c>
      <c r="E118">
        <v>328</v>
      </c>
      <c r="F118">
        <v>26</v>
      </c>
      <c r="G118" s="37">
        <v>8.6092999999999993</v>
      </c>
      <c r="H118">
        <v>9</v>
      </c>
      <c r="I118">
        <v>14</v>
      </c>
      <c r="J118">
        <v>3</v>
      </c>
      <c r="K118">
        <v>26</v>
      </c>
      <c r="L118" t="s">
        <v>954</v>
      </c>
      <c r="M118" t="s">
        <v>941</v>
      </c>
      <c r="N118" t="s">
        <v>943</v>
      </c>
      <c r="O118">
        <v>17.23</v>
      </c>
      <c r="P118">
        <v>35840</v>
      </c>
      <c r="Q118" t="s">
        <v>933</v>
      </c>
    </row>
    <row r="119" spans="1:17" x14ac:dyDescent="0.25">
      <c r="A119" t="s">
        <v>113</v>
      </c>
      <c r="B119" t="s">
        <v>468</v>
      </c>
      <c r="C119" t="s">
        <v>469</v>
      </c>
      <c r="D119">
        <v>70</v>
      </c>
      <c r="E119">
        <v>79</v>
      </c>
      <c r="F119">
        <v>9</v>
      </c>
      <c r="G119" s="37">
        <v>12.857100000000001</v>
      </c>
      <c r="H119">
        <v>2</v>
      </c>
      <c r="I119">
        <v>3</v>
      </c>
      <c r="J119">
        <v>1</v>
      </c>
      <c r="K119">
        <v>6</v>
      </c>
      <c r="L119" t="s">
        <v>958</v>
      </c>
      <c r="M119" t="s">
        <v>941</v>
      </c>
      <c r="N119" t="s">
        <v>941</v>
      </c>
      <c r="O119">
        <v>14.35</v>
      </c>
      <c r="P119">
        <v>29842</v>
      </c>
      <c r="Q119" t="s">
        <v>933</v>
      </c>
    </row>
    <row r="120" spans="1:17" x14ac:dyDescent="0.25">
      <c r="A120" t="s">
        <v>113</v>
      </c>
      <c r="B120" t="s">
        <v>86</v>
      </c>
      <c r="C120" t="s">
        <v>87</v>
      </c>
      <c r="D120">
        <v>1546</v>
      </c>
      <c r="E120">
        <v>1603</v>
      </c>
      <c r="F120">
        <v>57</v>
      </c>
      <c r="G120" s="37">
        <v>3.6869000000000001</v>
      </c>
      <c r="H120">
        <v>53</v>
      </c>
      <c r="I120">
        <v>66</v>
      </c>
      <c r="J120">
        <v>6</v>
      </c>
      <c r="K120">
        <v>125</v>
      </c>
      <c r="L120" t="s">
        <v>958</v>
      </c>
      <c r="M120" t="s">
        <v>941</v>
      </c>
      <c r="N120" t="s">
        <v>941</v>
      </c>
      <c r="O120">
        <v>21.44</v>
      </c>
      <c r="P120">
        <v>44589</v>
      </c>
      <c r="Q120" t="s">
        <v>933</v>
      </c>
    </row>
    <row r="121" spans="1:17" x14ac:dyDescent="0.25">
      <c r="A121" t="s">
        <v>113</v>
      </c>
      <c r="B121" t="s">
        <v>1070</v>
      </c>
      <c r="C121" t="s">
        <v>1071</v>
      </c>
      <c r="D121">
        <v>182</v>
      </c>
      <c r="E121">
        <v>200</v>
      </c>
      <c r="F121">
        <v>18</v>
      </c>
      <c r="G121" s="37">
        <v>9.8901000000000003</v>
      </c>
      <c r="H121">
        <v>5</v>
      </c>
      <c r="I121">
        <v>8</v>
      </c>
      <c r="J121">
        <v>2</v>
      </c>
      <c r="K121">
        <v>15</v>
      </c>
      <c r="L121" t="s">
        <v>958</v>
      </c>
      <c r="M121" t="s">
        <v>941</v>
      </c>
      <c r="N121" t="s">
        <v>941</v>
      </c>
      <c r="O121">
        <v>20.5</v>
      </c>
      <c r="P121">
        <v>42635</v>
      </c>
      <c r="Q121" t="s">
        <v>953</v>
      </c>
    </row>
    <row r="122" spans="1:17" x14ac:dyDescent="0.25">
      <c r="A122" t="s">
        <v>113</v>
      </c>
      <c r="B122" t="s">
        <v>1038</v>
      </c>
      <c r="C122" t="s">
        <v>1039</v>
      </c>
      <c r="D122">
        <v>75</v>
      </c>
      <c r="E122">
        <v>85</v>
      </c>
      <c r="F122">
        <v>10</v>
      </c>
      <c r="G122" s="37">
        <v>13.333299999999999</v>
      </c>
      <c r="H122">
        <v>2</v>
      </c>
      <c r="I122">
        <v>3</v>
      </c>
      <c r="J122">
        <v>1</v>
      </c>
      <c r="K122">
        <v>6</v>
      </c>
      <c r="L122" t="s">
        <v>958</v>
      </c>
      <c r="M122" t="s">
        <v>941</v>
      </c>
      <c r="N122" t="s">
        <v>941</v>
      </c>
      <c r="O122">
        <v>32.99</v>
      </c>
      <c r="P122">
        <v>68625</v>
      </c>
      <c r="Q122" t="s">
        <v>953</v>
      </c>
    </row>
    <row r="123" spans="1:17" x14ac:dyDescent="0.25">
      <c r="A123" t="s">
        <v>934</v>
      </c>
      <c r="B123" t="s">
        <v>1047</v>
      </c>
      <c r="C123" t="s">
        <v>1048</v>
      </c>
      <c r="D123">
        <v>4307</v>
      </c>
      <c r="E123">
        <v>4738</v>
      </c>
      <c r="F123">
        <v>431</v>
      </c>
      <c r="G123" s="37">
        <v>10.007</v>
      </c>
      <c r="H123">
        <v>270</v>
      </c>
      <c r="I123">
        <v>279</v>
      </c>
      <c r="J123">
        <v>43</v>
      </c>
      <c r="K123">
        <v>592</v>
      </c>
      <c r="L123" t="s">
        <v>932</v>
      </c>
      <c r="M123" t="s">
        <v>932</v>
      </c>
      <c r="N123" t="s">
        <v>932</v>
      </c>
      <c r="O123">
        <v>13</v>
      </c>
      <c r="P123">
        <v>27031</v>
      </c>
      <c r="Q123" t="s">
        <v>933</v>
      </c>
    </row>
    <row r="124" spans="1:17" x14ac:dyDescent="0.25">
      <c r="A124" t="s">
        <v>937</v>
      </c>
      <c r="B124" t="s">
        <v>1049</v>
      </c>
      <c r="C124" t="s">
        <v>1050</v>
      </c>
      <c r="D124">
        <v>3177</v>
      </c>
      <c r="E124">
        <v>3491</v>
      </c>
      <c r="F124">
        <v>314</v>
      </c>
      <c r="G124" s="37">
        <v>9.8834999999999997</v>
      </c>
      <c r="H124">
        <v>213</v>
      </c>
      <c r="I124">
        <v>189</v>
      </c>
      <c r="J124">
        <v>31</v>
      </c>
      <c r="K124">
        <v>433</v>
      </c>
      <c r="L124" t="s">
        <v>932</v>
      </c>
      <c r="M124" t="s">
        <v>932</v>
      </c>
      <c r="N124" t="s">
        <v>932</v>
      </c>
      <c r="O124" t="s">
        <v>115</v>
      </c>
      <c r="P124" t="s">
        <v>115</v>
      </c>
      <c r="Q124" t="s">
        <v>933</v>
      </c>
    </row>
    <row r="125" spans="1:17" x14ac:dyDescent="0.25">
      <c r="A125" t="s">
        <v>949</v>
      </c>
      <c r="B125" t="s">
        <v>1051</v>
      </c>
      <c r="C125" t="s">
        <v>1052</v>
      </c>
      <c r="D125">
        <v>1688</v>
      </c>
      <c r="E125">
        <v>1943</v>
      </c>
      <c r="F125">
        <v>255</v>
      </c>
      <c r="G125" s="37">
        <v>15.1066</v>
      </c>
      <c r="H125">
        <v>116</v>
      </c>
      <c r="I125">
        <v>103</v>
      </c>
      <c r="J125">
        <v>26</v>
      </c>
      <c r="K125">
        <v>245</v>
      </c>
      <c r="L125" t="s">
        <v>954</v>
      </c>
      <c r="M125" t="s">
        <v>941</v>
      </c>
      <c r="N125" t="s">
        <v>955</v>
      </c>
      <c r="O125">
        <v>10.23</v>
      </c>
      <c r="P125">
        <v>21287</v>
      </c>
      <c r="Q125" t="s">
        <v>933</v>
      </c>
    </row>
    <row r="126" spans="1:17" x14ac:dyDescent="0.25">
      <c r="A126" t="s">
        <v>937</v>
      </c>
      <c r="B126" t="s">
        <v>1053</v>
      </c>
      <c r="C126" t="s">
        <v>1050</v>
      </c>
      <c r="D126">
        <v>93</v>
      </c>
      <c r="E126">
        <v>105</v>
      </c>
      <c r="F126">
        <v>12</v>
      </c>
      <c r="G126" s="37">
        <v>12.9032</v>
      </c>
      <c r="H126">
        <v>4</v>
      </c>
      <c r="I126">
        <v>8</v>
      </c>
      <c r="J126">
        <v>1</v>
      </c>
      <c r="K126">
        <v>13</v>
      </c>
      <c r="L126" t="s">
        <v>932</v>
      </c>
      <c r="M126" t="s">
        <v>932</v>
      </c>
      <c r="N126" t="s">
        <v>932</v>
      </c>
      <c r="O126" t="s">
        <v>115</v>
      </c>
      <c r="P126" t="s">
        <v>115</v>
      </c>
      <c r="Q126" t="s">
        <v>1016</v>
      </c>
    </row>
    <row r="127" spans="1:17" x14ac:dyDescent="0.25">
      <c r="A127" t="s">
        <v>937</v>
      </c>
      <c r="B127" t="s">
        <v>1054</v>
      </c>
      <c r="C127" t="s">
        <v>1055</v>
      </c>
      <c r="D127">
        <v>1037</v>
      </c>
      <c r="E127">
        <v>1142</v>
      </c>
      <c r="F127">
        <v>105</v>
      </c>
      <c r="G127" s="37">
        <v>10.125400000000001</v>
      </c>
      <c r="H127">
        <v>52</v>
      </c>
      <c r="I127">
        <v>82</v>
      </c>
      <c r="J127">
        <v>10</v>
      </c>
      <c r="K127">
        <v>144</v>
      </c>
      <c r="L127" t="s">
        <v>932</v>
      </c>
      <c r="M127" t="s">
        <v>932</v>
      </c>
      <c r="N127" t="s">
        <v>932</v>
      </c>
      <c r="O127" t="s">
        <v>115</v>
      </c>
      <c r="P127" t="s">
        <v>115</v>
      </c>
      <c r="Q127" t="s">
        <v>933</v>
      </c>
    </row>
    <row r="128" spans="1:17" x14ac:dyDescent="0.25">
      <c r="A128" t="s">
        <v>113</v>
      </c>
      <c r="B128" t="s">
        <v>491</v>
      </c>
      <c r="C128" t="s">
        <v>492</v>
      </c>
      <c r="D128">
        <v>72</v>
      </c>
      <c r="E128">
        <v>92</v>
      </c>
      <c r="F128">
        <v>20</v>
      </c>
      <c r="G128" s="37">
        <v>27.777799999999999</v>
      </c>
      <c r="H128">
        <v>5</v>
      </c>
      <c r="I128">
        <v>4</v>
      </c>
      <c r="J128">
        <v>2</v>
      </c>
      <c r="K128">
        <v>11</v>
      </c>
      <c r="L128" t="s">
        <v>958</v>
      </c>
      <c r="M128" t="s">
        <v>941</v>
      </c>
      <c r="N128" t="s">
        <v>941</v>
      </c>
      <c r="O128">
        <v>19.29</v>
      </c>
      <c r="P128">
        <v>40117</v>
      </c>
      <c r="Q128" t="s">
        <v>933</v>
      </c>
    </row>
    <row r="129" spans="1:17" x14ac:dyDescent="0.25">
      <c r="A129" t="s">
        <v>113</v>
      </c>
      <c r="B129" t="s">
        <v>493</v>
      </c>
      <c r="C129" t="s">
        <v>494</v>
      </c>
      <c r="D129">
        <v>164</v>
      </c>
      <c r="E129">
        <v>173</v>
      </c>
      <c r="F129">
        <v>9</v>
      </c>
      <c r="G129" s="37">
        <v>5.4878</v>
      </c>
      <c r="H129">
        <v>8</v>
      </c>
      <c r="I129">
        <v>12</v>
      </c>
      <c r="J129">
        <v>1</v>
      </c>
      <c r="K129">
        <v>21</v>
      </c>
      <c r="L129" t="s">
        <v>958</v>
      </c>
      <c r="M129" t="s">
        <v>941</v>
      </c>
      <c r="N129" t="s">
        <v>941</v>
      </c>
      <c r="O129">
        <v>17.399999999999999</v>
      </c>
      <c r="P129">
        <v>36194</v>
      </c>
      <c r="Q129" t="s">
        <v>933</v>
      </c>
    </row>
    <row r="130" spans="1:17" x14ac:dyDescent="0.25">
      <c r="A130" t="s">
        <v>113</v>
      </c>
      <c r="B130" t="s">
        <v>495</v>
      </c>
      <c r="C130" t="s">
        <v>496</v>
      </c>
      <c r="D130">
        <v>333</v>
      </c>
      <c r="E130">
        <v>380</v>
      </c>
      <c r="F130">
        <v>47</v>
      </c>
      <c r="G130" s="37">
        <v>14.114100000000001</v>
      </c>
      <c r="H130">
        <v>15</v>
      </c>
      <c r="I130">
        <v>27</v>
      </c>
      <c r="J130">
        <v>5</v>
      </c>
      <c r="K130">
        <v>47</v>
      </c>
      <c r="L130" t="s">
        <v>958</v>
      </c>
      <c r="M130" t="s">
        <v>941</v>
      </c>
      <c r="N130" t="s">
        <v>941</v>
      </c>
      <c r="O130">
        <v>14.89</v>
      </c>
      <c r="P130">
        <v>30968</v>
      </c>
      <c r="Q130" t="s">
        <v>933</v>
      </c>
    </row>
    <row r="131" spans="1:17" x14ac:dyDescent="0.25">
      <c r="A131" t="s">
        <v>113</v>
      </c>
      <c r="B131" t="s">
        <v>501</v>
      </c>
      <c r="C131" t="s">
        <v>502</v>
      </c>
      <c r="D131">
        <v>93</v>
      </c>
      <c r="E131">
        <v>73</v>
      </c>
      <c r="F131">
        <v>-20</v>
      </c>
      <c r="G131" s="37">
        <v>-21.505400000000002</v>
      </c>
      <c r="H131">
        <v>4</v>
      </c>
      <c r="I131">
        <v>6</v>
      </c>
      <c r="J131">
        <v>-2</v>
      </c>
      <c r="K131">
        <v>8</v>
      </c>
      <c r="L131" t="s">
        <v>954</v>
      </c>
      <c r="M131" t="s">
        <v>941</v>
      </c>
      <c r="N131" t="s">
        <v>955</v>
      </c>
      <c r="O131">
        <v>11.15</v>
      </c>
      <c r="P131">
        <v>23198</v>
      </c>
      <c r="Q131" t="s">
        <v>933</v>
      </c>
    </row>
    <row r="132" spans="1:17" x14ac:dyDescent="0.25">
      <c r="A132" t="s">
        <v>113</v>
      </c>
      <c r="B132" t="s">
        <v>503</v>
      </c>
      <c r="C132" t="s">
        <v>504</v>
      </c>
      <c r="D132">
        <v>114</v>
      </c>
      <c r="E132">
        <v>155</v>
      </c>
      <c r="F132">
        <v>41</v>
      </c>
      <c r="G132" s="37">
        <v>35.9649</v>
      </c>
      <c r="H132">
        <v>7</v>
      </c>
      <c r="I132">
        <v>15</v>
      </c>
      <c r="J132">
        <v>4</v>
      </c>
      <c r="K132">
        <v>26</v>
      </c>
      <c r="L132" t="s">
        <v>954</v>
      </c>
      <c r="M132" t="s">
        <v>941</v>
      </c>
      <c r="N132" t="s">
        <v>955</v>
      </c>
      <c r="O132">
        <v>12.27</v>
      </c>
      <c r="P132">
        <v>25530</v>
      </c>
      <c r="Q132" t="s">
        <v>933</v>
      </c>
    </row>
    <row r="133" spans="1:17" x14ac:dyDescent="0.25">
      <c r="A133" t="s">
        <v>113</v>
      </c>
      <c r="B133" t="s">
        <v>505</v>
      </c>
      <c r="C133" t="s">
        <v>506</v>
      </c>
      <c r="D133">
        <v>55</v>
      </c>
      <c r="E133">
        <v>60</v>
      </c>
      <c r="F133">
        <v>5</v>
      </c>
      <c r="G133" s="37">
        <v>9.0908999999999995</v>
      </c>
      <c r="H133">
        <v>2</v>
      </c>
      <c r="I133">
        <v>4</v>
      </c>
      <c r="J133">
        <v>0</v>
      </c>
      <c r="K133">
        <v>6</v>
      </c>
      <c r="L133" t="s">
        <v>958</v>
      </c>
      <c r="M133" t="s">
        <v>941</v>
      </c>
      <c r="N133" t="s">
        <v>941</v>
      </c>
      <c r="O133">
        <v>15.08</v>
      </c>
      <c r="P133">
        <v>31372</v>
      </c>
      <c r="Q133" t="s">
        <v>933</v>
      </c>
    </row>
    <row r="134" spans="1:17" x14ac:dyDescent="0.25">
      <c r="A134" t="s">
        <v>113</v>
      </c>
      <c r="B134" t="s">
        <v>507</v>
      </c>
      <c r="C134" t="s">
        <v>508</v>
      </c>
      <c r="D134">
        <v>150</v>
      </c>
      <c r="E134">
        <v>156</v>
      </c>
      <c r="F134">
        <v>6</v>
      </c>
      <c r="G134" s="37">
        <v>4</v>
      </c>
      <c r="H134">
        <v>8</v>
      </c>
      <c r="I134">
        <v>10</v>
      </c>
      <c r="J134">
        <v>1</v>
      </c>
      <c r="K134">
        <v>19</v>
      </c>
      <c r="L134" t="s">
        <v>954</v>
      </c>
      <c r="M134" t="s">
        <v>941</v>
      </c>
      <c r="N134" t="s">
        <v>941</v>
      </c>
      <c r="O134">
        <v>17.010000000000002</v>
      </c>
      <c r="P134">
        <v>35390</v>
      </c>
      <c r="Q134" t="s">
        <v>933</v>
      </c>
    </row>
    <row r="135" spans="1:17" x14ac:dyDescent="0.25">
      <c r="A135" t="s">
        <v>934</v>
      </c>
      <c r="B135" t="s">
        <v>1059</v>
      </c>
      <c r="C135" t="s">
        <v>1060</v>
      </c>
      <c r="D135">
        <v>2533</v>
      </c>
      <c r="E135">
        <v>2607</v>
      </c>
      <c r="F135">
        <v>74</v>
      </c>
      <c r="G135" s="37">
        <v>2.9214000000000002</v>
      </c>
      <c r="H135">
        <v>99</v>
      </c>
      <c r="I135">
        <v>145</v>
      </c>
      <c r="J135">
        <v>7</v>
      </c>
      <c r="K135">
        <v>251</v>
      </c>
      <c r="L135" t="s">
        <v>932</v>
      </c>
      <c r="M135" t="s">
        <v>932</v>
      </c>
      <c r="N135" t="s">
        <v>932</v>
      </c>
      <c r="O135">
        <v>21.56</v>
      </c>
      <c r="P135">
        <v>44843</v>
      </c>
      <c r="Q135" t="s">
        <v>933</v>
      </c>
    </row>
    <row r="136" spans="1:17" x14ac:dyDescent="0.25">
      <c r="A136" t="s">
        <v>937</v>
      </c>
      <c r="B136" t="s">
        <v>1061</v>
      </c>
      <c r="C136" t="s">
        <v>1062</v>
      </c>
      <c r="D136">
        <v>263</v>
      </c>
      <c r="E136">
        <v>282</v>
      </c>
      <c r="F136">
        <v>19</v>
      </c>
      <c r="G136" s="37">
        <v>7.2243000000000004</v>
      </c>
      <c r="H136">
        <v>8</v>
      </c>
      <c r="I136">
        <v>12</v>
      </c>
      <c r="J136">
        <v>2</v>
      </c>
      <c r="K136">
        <v>22</v>
      </c>
      <c r="L136" t="s">
        <v>932</v>
      </c>
      <c r="M136" t="s">
        <v>932</v>
      </c>
      <c r="N136" t="s">
        <v>932</v>
      </c>
      <c r="O136" t="s">
        <v>115</v>
      </c>
      <c r="P136" t="s">
        <v>115</v>
      </c>
      <c r="Q136" t="s">
        <v>933</v>
      </c>
    </row>
    <row r="137" spans="1:17" x14ac:dyDescent="0.25">
      <c r="A137" t="s">
        <v>113</v>
      </c>
      <c r="B137" t="s">
        <v>509</v>
      </c>
      <c r="C137" t="s">
        <v>510</v>
      </c>
      <c r="D137">
        <v>105</v>
      </c>
      <c r="E137">
        <v>123</v>
      </c>
      <c r="F137">
        <v>18</v>
      </c>
      <c r="G137" s="37">
        <v>17.142900000000001</v>
      </c>
      <c r="H137">
        <v>4</v>
      </c>
      <c r="I137">
        <v>5</v>
      </c>
      <c r="J137">
        <v>2</v>
      </c>
      <c r="K137">
        <v>11</v>
      </c>
      <c r="L137" t="s">
        <v>954</v>
      </c>
      <c r="M137" t="s">
        <v>952</v>
      </c>
      <c r="N137" t="s">
        <v>941</v>
      </c>
      <c r="O137">
        <v>24.74</v>
      </c>
      <c r="P137">
        <v>51467</v>
      </c>
      <c r="Q137" t="s">
        <v>933</v>
      </c>
    </row>
    <row r="138" spans="1:17" x14ac:dyDescent="0.25">
      <c r="A138" t="s">
        <v>113</v>
      </c>
      <c r="B138" t="s">
        <v>511</v>
      </c>
      <c r="C138" t="s">
        <v>512</v>
      </c>
      <c r="D138">
        <v>104</v>
      </c>
      <c r="E138">
        <v>106</v>
      </c>
      <c r="F138">
        <v>2</v>
      </c>
      <c r="G138" s="37">
        <v>1.9231</v>
      </c>
      <c r="H138">
        <v>2</v>
      </c>
      <c r="I138">
        <v>4</v>
      </c>
      <c r="J138">
        <v>0</v>
      </c>
      <c r="K138">
        <v>6</v>
      </c>
      <c r="L138" t="s">
        <v>954</v>
      </c>
      <c r="M138" t="s">
        <v>952</v>
      </c>
      <c r="N138" t="s">
        <v>943</v>
      </c>
      <c r="O138">
        <v>32.72</v>
      </c>
      <c r="P138">
        <v>68050</v>
      </c>
      <c r="Q138" t="s">
        <v>933</v>
      </c>
    </row>
    <row r="139" spans="1:17" x14ac:dyDescent="0.25">
      <c r="A139" t="s">
        <v>937</v>
      </c>
      <c r="B139" t="s">
        <v>1063</v>
      </c>
      <c r="C139" t="s">
        <v>1064</v>
      </c>
      <c r="D139">
        <v>245</v>
      </c>
      <c r="E139">
        <v>242</v>
      </c>
      <c r="F139">
        <v>-3</v>
      </c>
      <c r="G139" s="37">
        <v>-1.2244999999999999</v>
      </c>
      <c r="H139">
        <v>6</v>
      </c>
      <c r="I139">
        <v>13</v>
      </c>
      <c r="J139">
        <v>0</v>
      </c>
      <c r="K139">
        <v>19</v>
      </c>
      <c r="L139" t="s">
        <v>932</v>
      </c>
      <c r="M139" t="s">
        <v>932</v>
      </c>
      <c r="N139" t="s">
        <v>932</v>
      </c>
      <c r="O139" t="s">
        <v>115</v>
      </c>
      <c r="P139" t="s">
        <v>115</v>
      </c>
      <c r="Q139" t="s">
        <v>933</v>
      </c>
    </row>
    <row r="140" spans="1:17" x14ac:dyDescent="0.25">
      <c r="A140" t="s">
        <v>937</v>
      </c>
      <c r="B140" t="s">
        <v>1065</v>
      </c>
      <c r="C140" t="s">
        <v>1066</v>
      </c>
      <c r="D140">
        <v>1580</v>
      </c>
      <c r="E140">
        <v>1647</v>
      </c>
      <c r="F140">
        <v>67</v>
      </c>
      <c r="G140" s="37">
        <v>4.2404999999999999</v>
      </c>
      <c r="H140">
        <v>53</v>
      </c>
      <c r="I140">
        <v>85</v>
      </c>
      <c r="J140">
        <v>7</v>
      </c>
      <c r="K140">
        <v>145</v>
      </c>
      <c r="L140" t="s">
        <v>932</v>
      </c>
      <c r="M140" t="s">
        <v>932</v>
      </c>
      <c r="N140" t="s">
        <v>932</v>
      </c>
      <c r="O140" t="s">
        <v>115</v>
      </c>
      <c r="P140" t="s">
        <v>115</v>
      </c>
      <c r="Q140" t="s">
        <v>933</v>
      </c>
    </row>
    <row r="141" spans="1:17" x14ac:dyDescent="0.25">
      <c r="A141" t="s">
        <v>113</v>
      </c>
      <c r="B141" t="s">
        <v>521</v>
      </c>
      <c r="C141" t="s">
        <v>522</v>
      </c>
      <c r="D141">
        <v>971</v>
      </c>
      <c r="E141">
        <v>1016</v>
      </c>
      <c r="F141">
        <v>45</v>
      </c>
      <c r="G141" s="37">
        <v>4.6344000000000003</v>
      </c>
      <c r="H141">
        <v>37</v>
      </c>
      <c r="I141">
        <v>54</v>
      </c>
      <c r="J141">
        <v>4</v>
      </c>
      <c r="K141">
        <v>95</v>
      </c>
      <c r="L141" t="s">
        <v>954</v>
      </c>
      <c r="M141" t="s">
        <v>941</v>
      </c>
      <c r="N141" t="s">
        <v>943</v>
      </c>
      <c r="O141">
        <v>19.239999999999998</v>
      </c>
      <c r="P141">
        <v>40014</v>
      </c>
      <c r="Q141" t="s">
        <v>933</v>
      </c>
    </row>
    <row r="142" spans="1:17" x14ac:dyDescent="0.25">
      <c r="A142" t="s">
        <v>113</v>
      </c>
      <c r="B142" t="s">
        <v>523</v>
      </c>
      <c r="C142" t="s">
        <v>524</v>
      </c>
      <c r="D142">
        <v>56</v>
      </c>
      <c r="E142">
        <v>59</v>
      </c>
      <c r="F142">
        <v>3</v>
      </c>
      <c r="G142" s="37">
        <v>5.3571</v>
      </c>
      <c r="H142">
        <v>2</v>
      </c>
      <c r="I142">
        <v>3</v>
      </c>
      <c r="J142">
        <v>0</v>
      </c>
      <c r="K142">
        <v>5</v>
      </c>
      <c r="L142" t="s">
        <v>954</v>
      </c>
      <c r="M142" t="s">
        <v>952</v>
      </c>
      <c r="N142" t="s">
        <v>943</v>
      </c>
      <c r="O142">
        <v>26.48</v>
      </c>
      <c r="P142">
        <v>55079</v>
      </c>
      <c r="Q142" t="s">
        <v>933</v>
      </c>
    </row>
    <row r="143" spans="1:17" x14ac:dyDescent="0.25">
      <c r="A143" t="s">
        <v>113</v>
      </c>
      <c r="B143" t="s">
        <v>527</v>
      </c>
      <c r="C143" t="s">
        <v>1132</v>
      </c>
      <c r="D143">
        <v>534</v>
      </c>
      <c r="E143">
        <v>549</v>
      </c>
      <c r="F143">
        <v>15</v>
      </c>
      <c r="G143" s="37">
        <v>2.8090000000000002</v>
      </c>
      <c r="H143">
        <v>14</v>
      </c>
      <c r="I143">
        <v>28</v>
      </c>
      <c r="J143">
        <v>2</v>
      </c>
      <c r="K143">
        <v>44</v>
      </c>
      <c r="L143" t="s">
        <v>954</v>
      </c>
      <c r="M143" t="s">
        <v>941</v>
      </c>
      <c r="N143" t="s">
        <v>943</v>
      </c>
      <c r="O143">
        <v>26.83</v>
      </c>
      <c r="P143">
        <v>55798</v>
      </c>
      <c r="Q143" t="s">
        <v>1016</v>
      </c>
    </row>
    <row r="144" spans="1:17" x14ac:dyDescent="0.25">
      <c r="A144" t="s">
        <v>937</v>
      </c>
      <c r="B144" t="s">
        <v>1068</v>
      </c>
      <c r="C144" t="s">
        <v>1069</v>
      </c>
      <c r="D144">
        <v>445</v>
      </c>
      <c r="E144">
        <v>436</v>
      </c>
      <c r="F144">
        <v>-9</v>
      </c>
      <c r="G144" s="37">
        <v>-2.0225</v>
      </c>
      <c r="H144">
        <v>32</v>
      </c>
      <c r="I144">
        <v>35</v>
      </c>
      <c r="J144">
        <v>-1</v>
      </c>
      <c r="K144">
        <v>66</v>
      </c>
      <c r="L144" t="s">
        <v>932</v>
      </c>
      <c r="M144" t="s">
        <v>932</v>
      </c>
      <c r="N144" t="s">
        <v>932</v>
      </c>
      <c r="O144" t="s">
        <v>115</v>
      </c>
      <c r="P144" t="s">
        <v>115</v>
      </c>
      <c r="Q144" t="s">
        <v>933</v>
      </c>
    </row>
    <row r="145" spans="1:17" x14ac:dyDescent="0.25">
      <c r="A145" t="s">
        <v>113</v>
      </c>
      <c r="B145" t="s">
        <v>533</v>
      </c>
      <c r="C145" t="s">
        <v>534</v>
      </c>
      <c r="D145">
        <v>306</v>
      </c>
      <c r="E145">
        <v>293</v>
      </c>
      <c r="F145">
        <v>-13</v>
      </c>
      <c r="G145" s="37">
        <v>-4.2484000000000002</v>
      </c>
      <c r="H145">
        <v>16</v>
      </c>
      <c r="I145">
        <v>23</v>
      </c>
      <c r="J145">
        <v>-1</v>
      </c>
      <c r="K145">
        <v>38</v>
      </c>
      <c r="L145" t="s">
        <v>954</v>
      </c>
      <c r="M145" t="s">
        <v>941</v>
      </c>
      <c r="N145" t="s">
        <v>955</v>
      </c>
      <c r="O145">
        <v>15.17</v>
      </c>
      <c r="P145">
        <v>31544</v>
      </c>
      <c r="Q145" t="s">
        <v>933</v>
      </c>
    </row>
    <row r="146" spans="1:17" x14ac:dyDescent="0.25">
      <c r="A146" t="s">
        <v>934</v>
      </c>
      <c r="B146" t="s">
        <v>1072</v>
      </c>
      <c r="C146" t="s">
        <v>1073</v>
      </c>
      <c r="D146">
        <v>8463</v>
      </c>
      <c r="E146">
        <v>9526</v>
      </c>
      <c r="F146">
        <v>1063</v>
      </c>
      <c r="G146" s="37">
        <v>12.560600000000001</v>
      </c>
      <c r="H146">
        <v>685</v>
      </c>
      <c r="I146">
        <v>897</v>
      </c>
      <c r="J146">
        <v>106</v>
      </c>
      <c r="K146">
        <v>1688</v>
      </c>
      <c r="L146" t="s">
        <v>932</v>
      </c>
      <c r="M146" t="s">
        <v>932</v>
      </c>
      <c r="N146" t="s">
        <v>932</v>
      </c>
      <c r="O146">
        <v>11.15</v>
      </c>
      <c r="P146">
        <v>23187</v>
      </c>
      <c r="Q146" t="s">
        <v>933</v>
      </c>
    </row>
    <row r="147" spans="1:17" x14ac:dyDescent="0.25">
      <c r="A147" t="s">
        <v>949</v>
      </c>
      <c r="B147" t="s">
        <v>1074</v>
      </c>
      <c r="C147" t="s">
        <v>1075</v>
      </c>
      <c r="D147">
        <v>599</v>
      </c>
      <c r="E147">
        <v>688</v>
      </c>
      <c r="F147">
        <v>89</v>
      </c>
      <c r="G147" s="37">
        <v>14.8581</v>
      </c>
      <c r="H147">
        <v>28</v>
      </c>
      <c r="I147">
        <v>65</v>
      </c>
      <c r="J147">
        <v>9</v>
      </c>
      <c r="K147">
        <v>102</v>
      </c>
      <c r="L147" t="s">
        <v>932</v>
      </c>
      <c r="M147" t="s">
        <v>932</v>
      </c>
      <c r="N147" t="s">
        <v>932</v>
      </c>
      <c r="O147" t="s">
        <v>115</v>
      </c>
      <c r="P147" t="s">
        <v>115</v>
      </c>
      <c r="Q147" t="s">
        <v>933</v>
      </c>
    </row>
    <row r="148" spans="1:17" x14ac:dyDescent="0.25">
      <c r="A148" t="s">
        <v>937</v>
      </c>
      <c r="B148" t="s">
        <v>1076</v>
      </c>
      <c r="C148" t="s">
        <v>1077</v>
      </c>
      <c r="D148">
        <v>3010</v>
      </c>
      <c r="E148">
        <v>3422</v>
      </c>
      <c r="F148">
        <v>412</v>
      </c>
      <c r="G148" s="37">
        <v>13.6877</v>
      </c>
      <c r="H148">
        <v>205</v>
      </c>
      <c r="I148">
        <v>280</v>
      </c>
      <c r="J148">
        <v>41</v>
      </c>
      <c r="K148">
        <v>526</v>
      </c>
      <c r="L148" t="s">
        <v>932</v>
      </c>
      <c r="M148" t="s">
        <v>932</v>
      </c>
      <c r="N148" t="s">
        <v>932</v>
      </c>
      <c r="O148" t="s">
        <v>115</v>
      </c>
      <c r="P148" t="s">
        <v>115</v>
      </c>
      <c r="Q148" t="s">
        <v>933</v>
      </c>
    </row>
    <row r="149" spans="1:17" x14ac:dyDescent="0.25">
      <c r="A149" t="s">
        <v>113</v>
      </c>
      <c r="B149" t="s">
        <v>549</v>
      </c>
      <c r="C149" t="s">
        <v>550</v>
      </c>
      <c r="D149">
        <v>821</v>
      </c>
      <c r="E149">
        <v>771</v>
      </c>
      <c r="F149">
        <v>-50</v>
      </c>
      <c r="G149" s="37">
        <v>-6.0900999999999996</v>
      </c>
      <c r="H149">
        <v>47</v>
      </c>
      <c r="I149">
        <v>68</v>
      </c>
      <c r="J149">
        <v>-5</v>
      </c>
      <c r="K149">
        <v>110</v>
      </c>
      <c r="L149" t="s">
        <v>942</v>
      </c>
      <c r="M149" t="s">
        <v>941</v>
      </c>
      <c r="N149" t="s">
        <v>955</v>
      </c>
      <c r="O149">
        <v>10.82</v>
      </c>
      <c r="P149">
        <v>22495</v>
      </c>
      <c r="Q149" t="s">
        <v>933</v>
      </c>
    </row>
    <row r="150" spans="1:17" x14ac:dyDescent="0.25">
      <c r="A150" t="s">
        <v>113</v>
      </c>
      <c r="B150" t="s">
        <v>551</v>
      </c>
      <c r="C150" t="s">
        <v>552</v>
      </c>
      <c r="D150">
        <v>482</v>
      </c>
      <c r="E150">
        <v>504</v>
      </c>
      <c r="F150">
        <v>22</v>
      </c>
      <c r="G150" s="37">
        <v>4.5643000000000002</v>
      </c>
      <c r="H150">
        <v>29</v>
      </c>
      <c r="I150">
        <v>42</v>
      </c>
      <c r="J150">
        <v>2</v>
      </c>
      <c r="K150">
        <v>73</v>
      </c>
      <c r="L150" t="s">
        <v>942</v>
      </c>
      <c r="M150" t="s">
        <v>941</v>
      </c>
      <c r="N150" t="s">
        <v>955</v>
      </c>
      <c r="O150">
        <v>11.54</v>
      </c>
      <c r="P150">
        <v>24005</v>
      </c>
      <c r="Q150" t="s">
        <v>933</v>
      </c>
    </row>
    <row r="151" spans="1:17" x14ac:dyDescent="0.25">
      <c r="A151" t="s">
        <v>113</v>
      </c>
      <c r="B151" t="s">
        <v>555</v>
      </c>
      <c r="C151" t="s">
        <v>556</v>
      </c>
      <c r="D151">
        <v>739</v>
      </c>
      <c r="E151">
        <v>847</v>
      </c>
      <c r="F151">
        <v>108</v>
      </c>
      <c r="G151" s="37">
        <v>14.6143</v>
      </c>
      <c r="H151">
        <v>62</v>
      </c>
      <c r="I151">
        <v>73</v>
      </c>
      <c r="J151">
        <v>11</v>
      </c>
      <c r="K151">
        <v>146</v>
      </c>
      <c r="L151" t="s">
        <v>942</v>
      </c>
      <c r="M151" t="s">
        <v>941</v>
      </c>
      <c r="N151" t="s">
        <v>955</v>
      </c>
      <c r="O151">
        <v>11.19</v>
      </c>
      <c r="P151">
        <v>23269</v>
      </c>
      <c r="Q151" t="s">
        <v>933</v>
      </c>
    </row>
    <row r="152" spans="1:17" x14ac:dyDescent="0.25">
      <c r="A152" t="s">
        <v>937</v>
      </c>
      <c r="B152" t="s">
        <v>1078</v>
      </c>
      <c r="C152" t="s">
        <v>1079</v>
      </c>
      <c r="D152">
        <v>4467</v>
      </c>
      <c r="E152">
        <v>4972</v>
      </c>
      <c r="F152">
        <v>505</v>
      </c>
      <c r="G152" s="37">
        <v>11.305099999999999</v>
      </c>
      <c r="H152">
        <v>416</v>
      </c>
      <c r="I152">
        <v>514</v>
      </c>
      <c r="J152">
        <v>50</v>
      </c>
      <c r="K152">
        <v>980</v>
      </c>
      <c r="L152" t="s">
        <v>932</v>
      </c>
      <c r="M152" t="s">
        <v>932</v>
      </c>
      <c r="N152" t="s">
        <v>932</v>
      </c>
      <c r="O152" t="s">
        <v>115</v>
      </c>
      <c r="P152" t="s">
        <v>115</v>
      </c>
      <c r="Q152" t="s">
        <v>933</v>
      </c>
    </row>
    <row r="153" spans="1:17" x14ac:dyDescent="0.25">
      <c r="A153" t="s">
        <v>113</v>
      </c>
      <c r="B153" t="s">
        <v>557</v>
      </c>
      <c r="C153" t="s">
        <v>558</v>
      </c>
      <c r="D153">
        <v>197</v>
      </c>
      <c r="E153">
        <v>241</v>
      </c>
      <c r="F153">
        <v>44</v>
      </c>
      <c r="G153" s="37">
        <v>22.335000000000001</v>
      </c>
      <c r="H153">
        <v>10</v>
      </c>
      <c r="I153">
        <v>26</v>
      </c>
      <c r="J153">
        <v>4</v>
      </c>
      <c r="K153">
        <v>40</v>
      </c>
      <c r="L153" t="s">
        <v>942</v>
      </c>
      <c r="M153" t="s">
        <v>941</v>
      </c>
      <c r="N153" t="s">
        <v>955</v>
      </c>
      <c r="O153">
        <v>11.38</v>
      </c>
      <c r="P153">
        <v>23673</v>
      </c>
      <c r="Q153" t="s">
        <v>933</v>
      </c>
    </row>
    <row r="154" spans="1:17" x14ac:dyDescent="0.25">
      <c r="A154" t="s">
        <v>113</v>
      </c>
      <c r="B154" t="s">
        <v>559</v>
      </c>
      <c r="C154" t="s">
        <v>1067</v>
      </c>
      <c r="D154">
        <v>3006</v>
      </c>
      <c r="E154">
        <v>3318</v>
      </c>
      <c r="F154">
        <v>312</v>
      </c>
      <c r="G154" s="37">
        <v>10.379200000000001</v>
      </c>
      <c r="H154">
        <v>307</v>
      </c>
      <c r="I154">
        <v>334</v>
      </c>
      <c r="J154">
        <v>31</v>
      </c>
      <c r="K154">
        <v>672</v>
      </c>
      <c r="L154" t="s">
        <v>942</v>
      </c>
      <c r="M154" t="s">
        <v>941</v>
      </c>
      <c r="N154" t="s">
        <v>955</v>
      </c>
      <c r="O154">
        <v>9.91</v>
      </c>
      <c r="P154">
        <v>20604</v>
      </c>
      <c r="Q154" t="s">
        <v>933</v>
      </c>
    </row>
    <row r="155" spans="1:17" x14ac:dyDescent="0.25">
      <c r="A155" t="s">
        <v>113</v>
      </c>
      <c r="B155" t="s">
        <v>88</v>
      </c>
      <c r="C155" t="s">
        <v>89</v>
      </c>
      <c r="D155">
        <v>1103</v>
      </c>
      <c r="E155">
        <v>1255</v>
      </c>
      <c r="F155">
        <v>152</v>
      </c>
      <c r="G155" s="37">
        <v>13.7806</v>
      </c>
      <c r="H155">
        <v>87</v>
      </c>
      <c r="I155">
        <v>141</v>
      </c>
      <c r="J155">
        <v>15</v>
      </c>
      <c r="K155">
        <v>243</v>
      </c>
      <c r="L155" t="s">
        <v>942</v>
      </c>
      <c r="M155" t="s">
        <v>941</v>
      </c>
      <c r="N155" t="s">
        <v>955</v>
      </c>
      <c r="O155">
        <v>10.59</v>
      </c>
      <c r="P155">
        <v>22031</v>
      </c>
      <c r="Q155" t="s">
        <v>933</v>
      </c>
    </row>
    <row r="156" spans="1:17" x14ac:dyDescent="0.25">
      <c r="A156" t="s">
        <v>113</v>
      </c>
      <c r="B156" t="s">
        <v>561</v>
      </c>
      <c r="C156" t="s">
        <v>562</v>
      </c>
      <c r="D156">
        <v>161</v>
      </c>
      <c r="E156">
        <v>158</v>
      </c>
      <c r="F156">
        <v>-3</v>
      </c>
      <c r="G156" s="37">
        <v>-1.8633999999999999</v>
      </c>
      <c r="H156">
        <v>13</v>
      </c>
      <c r="I156">
        <v>12</v>
      </c>
      <c r="J156">
        <v>0</v>
      </c>
      <c r="K156">
        <v>25</v>
      </c>
      <c r="L156" t="s">
        <v>942</v>
      </c>
      <c r="M156" t="s">
        <v>941</v>
      </c>
      <c r="N156" t="s">
        <v>955</v>
      </c>
      <c r="O156">
        <v>10.210000000000001</v>
      </c>
      <c r="P156">
        <v>21240</v>
      </c>
      <c r="Q156" t="s">
        <v>933</v>
      </c>
    </row>
    <row r="157" spans="1:17" x14ac:dyDescent="0.25">
      <c r="A157" t="s">
        <v>937</v>
      </c>
      <c r="B157" t="s">
        <v>1080</v>
      </c>
      <c r="C157" t="s">
        <v>1081</v>
      </c>
      <c r="D157">
        <v>387</v>
      </c>
      <c r="E157">
        <v>444</v>
      </c>
      <c r="F157">
        <v>57</v>
      </c>
      <c r="G157" s="37">
        <v>14.7287</v>
      </c>
      <c r="H157">
        <v>36</v>
      </c>
      <c r="I157">
        <v>38</v>
      </c>
      <c r="J157">
        <v>6</v>
      </c>
      <c r="K157">
        <v>80</v>
      </c>
      <c r="L157" t="s">
        <v>932</v>
      </c>
      <c r="M157" t="s">
        <v>932</v>
      </c>
      <c r="N157" t="s">
        <v>932</v>
      </c>
      <c r="O157" t="s">
        <v>115</v>
      </c>
      <c r="P157" t="s">
        <v>115</v>
      </c>
      <c r="Q157" t="s">
        <v>933</v>
      </c>
    </row>
    <row r="158" spans="1:17" x14ac:dyDescent="0.25">
      <c r="A158" t="s">
        <v>113</v>
      </c>
      <c r="B158" t="s">
        <v>563</v>
      </c>
      <c r="C158" t="s">
        <v>564</v>
      </c>
      <c r="D158">
        <v>101</v>
      </c>
      <c r="E158">
        <v>128</v>
      </c>
      <c r="F158">
        <v>27</v>
      </c>
      <c r="G158" s="37">
        <v>26.732700000000001</v>
      </c>
      <c r="H158">
        <v>10</v>
      </c>
      <c r="I158">
        <v>10</v>
      </c>
      <c r="J158">
        <v>3</v>
      </c>
      <c r="K158">
        <v>23</v>
      </c>
      <c r="L158" t="s">
        <v>942</v>
      </c>
      <c r="M158" t="s">
        <v>941</v>
      </c>
      <c r="N158" t="s">
        <v>955</v>
      </c>
      <c r="O158">
        <v>9.6999999999999993</v>
      </c>
      <c r="P158">
        <v>20180</v>
      </c>
      <c r="Q158" t="s">
        <v>933</v>
      </c>
    </row>
    <row r="159" spans="1:17" x14ac:dyDescent="0.25">
      <c r="A159" t="s">
        <v>113</v>
      </c>
      <c r="B159" t="s">
        <v>565</v>
      </c>
      <c r="C159" t="s">
        <v>566</v>
      </c>
      <c r="D159">
        <v>196</v>
      </c>
      <c r="E159">
        <v>215</v>
      </c>
      <c r="F159">
        <v>19</v>
      </c>
      <c r="G159" s="37">
        <v>9.6938999999999993</v>
      </c>
      <c r="H159">
        <v>16</v>
      </c>
      <c r="I159">
        <v>17</v>
      </c>
      <c r="J159">
        <v>2</v>
      </c>
      <c r="K159">
        <v>35</v>
      </c>
      <c r="L159" t="s">
        <v>942</v>
      </c>
      <c r="M159" t="s">
        <v>941</v>
      </c>
      <c r="N159" t="s">
        <v>955</v>
      </c>
      <c r="O159">
        <v>10</v>
      </c>
      <c r="P159">
        <v>20795</v>
      </c>
      <c r="Q159" t="s">
        <v>933</v>
      </c>
    </row>
    <row r="160" spans="1:17" x14ac:dyDescent="0.25">
      <c r="A160" t="s">
        <v>934</v>
      </c>
      <c r="B160" t="s">
        <v>1082</v>
      </c>
      <c r="C160" t="s">
        <v>1083</v>
      </c>
      <c r="D160">
        <v>3211</v>
      </c>
      <c r="E160">
        <v>3594</v>
      </c>
      <c r="F160">
        <v>383</v>
      </c>
      <c r="G160" s="37">
        <v>11.9277</v>
      </c>
      <c r="H160">
        <v>192</v>
      </c>
      <c r="I160">
        <v>250</v>
      </c>
      <c r="J160">
        <v>38</v>
      </c>
      <c r="K160">
        <v>480</v>
      </c>
      <c r="L160" t="s">
        <v>932</v>
      </c>
      <c r="M160" t="s">
        <v>932</v>
      </c>
      <c r="N160" t="s">
        <v>932</v>
      </c>
      <c r="O160">
        <v>12.79</v>
      </c>
      <c r="P160">
        <v>26612</v>
      </c>
      <c r="Q160" t="s">
        <v>933</v>
      </c>
    </row>
    <row r="161" spans="1:17" x14ac:dyDescent="0.25">
      <c r="A161" t="s">
        <v>949</v>
      </c>
      <c r="B161" t="s">
        <v>1084</v>
      </c>
      <c r="C161" t="s">
        <v>1085</v>
      </c>
      <c r="D161">
        <v>233</v>
      </c>
      <c r="E161">
        <v>255</v>
      </c>
      <c r="F161">
        <v>22</v>
      </c>
      <c r="G161" s="37">
        <v>9.4420999999999999</v>
      </c>
      <c r="H161">
        <v>9</v>
      </c>
      <c r="I161">
        <v>17</v>
      </c>
      <c r="J161">
        <v>2</v>
      </c>
      <c r="K161">
        <v>28</v>
      </c>
      <c r="L161" t="s">
        <v>932</v>
      </c>
      <c r="M161" t="s">
        <v>932</v>
      </c>
      <c r="N161" t="s">
        <v>932</v>
      </c>
      <c r="O161" t="s">
        <v>115</v>
      </c>
      <c r="P161" t="s">
        <v>115</v>
      </c>
      <c r="Q161" t="s">
        <v>933</v>
      </c>
    </row>
    <row r="162" spans="1:17" x14ac:dyDescent="0.25">
      <c r="A162" t="s">
        <v>937</v>
      </c>
      <c r="B162" t="s">
        <v>1086</v>
      </c>
      <c r="C162" t="s">
        <v>1087</v>
      </c>
      <c r="D162">
        <v>2293</v>
      </c>
      <c r="E162">
        <v>2562</v>
      </c>
      <c r="F162">
        <v>269</v>
      </c>
      <c r="G162" s="37">
        <v>11.731400000000001</v>
      </c>
      <c r="H162">
        <v>152</v>
      </c>
      <c r="I162">
        <v>170</v>
      </c>
      <c r="J162">
        <v>27</v>
      </c>
      <c r="K162">
        <v>349</v>
      </c>
      <c r="L162" t="s">
        <v>932</v>
      </c>
      <c r="M162" t="s">
        <v>932</v>
      </c>
      <c r="N162" t="s">
        <v>932</v>
      </c>
      <c r="O162" t="s">
        <v>115</v>
      </c>
      <c r="P162" t="s">
        <v>115</v>
      </c>
      <c r="Q162" t="s">
        <v>933</v>
      </c>
    </row>
    <row r="163" spans="1:17" x14ac:dyDescent="0.25">
      <c r="A163" t="s">
        <v>113</v>
      </c>
      <c r="B163" t="s">
        <v>92</v>
      </c>
      <c r="C163" t="s">
        <v>93</v>
      </c>
      <c r="D163">
        <v>1629</v>
      </c>
      <c r="E163">
        <v>1832</v>
      </c>
      <c r="F163">
        <v>203</v>
      </c>
      <c r="G163" s="37">
        <v>12.461600000000001</v>
      </c>
      <c r="H163">
        <v>108</v>
      </c>
      <c r="I163">
        <v>121</v>
      </c>
      <c r="J163">
        <v>20</v>
      </c>
      <c r="K163">
        <v>249</v>
      </c>
      <c r="L163" t="s">
        <v>942</v>
      </c>
      <c r="M163" t="s">
        <v>941</v>
      </c>
      <c r="N163" t="s">
        <v>955</v>
      </c>
      <c r="O163">
        <v>12.16</v>
      </c>
      <c r="P163">
        <v>25288</v>
      </c>
      <c r="Q163" t="s">
        <v>933</v>
      </c>
    </row>
    <row r="164" spans="1:17" x14ac:dyDescent="0.25">
      <c r="A164" t="s">
        <v>113</v>
      </c>
      <c r="B164" t="s">
        <v>573</v>
      </c>
      <c r="C164" t="s">
        <v>574</v>
      </c>
      <c r="D164">
        <v>573</v>
      </c>
      <c r="E164">
        <v>621</v>
      </c>
      <c r="F164">
        <v>48</v>
      </c>
      <c r="G164" s="37">
        <v>8.3770000000000007</v>
      </c>
      <c r="H164">
        <v>41</v>
      </c>
      <c r="I164">
        <v>38</v>
      </c>
      <c r="J164">
        <v>5</v>
      </c>
      <c r="K164">
        <v>84</v>
      </c>
      <c r="L164" t="s">
        <v>942</v>
      </c>
      <c r="M164" t="s">
        <v>941</v>
      </c>
      <c r="N164" t="s">
        <v>955</v>
      </c>
      <c r="O164">
        <v>11.55</v>
      </c>
      <c r="P164">
        <v>24014</v>
      </c>
      <c r="Q164" t="s">
        <v>933</v>
      </c>
    </row>
    <row r="165" spans="1:17" x14ac:dyDescent="0.25">
      <c r="A165" t="s">
        <v>949</v>
      </c>
      <c r="B165" t="s">
        <v>1088</v>
      </c>
      <c r="C165" t="s">
        <v>1089</v>
      </c>
      <c r="D165">
        <v>685</v>
      </c>
      <c r="E165">
        <v>777</v>
      </c>
      <c r="F165">
        <v>92</v>
      </c>
      <c r="G165" s="37">
        <v>13.4307</v>
      </c>
      <c r="H165">
        <v>31</v>
      </c>
      <c r="I165">
        <v>63</v>
      </c>
      <c r="J165">
        <v>9</v>
      </c>
      <c r="K165">
        <v>103</v>
      </c>
      <c r="L165" t="s">
        <v>932</v>
      </c>
      <c r="M165" t="s">
        <v>932</v>
      </c>
      <c r="N165" t="s">
        <v>932</v>
      </c>
      <c r="O165" t="s">
        <v>115</v>
      </c>
      <c r="P165" t="s">
        <v>115</v>
      </c>
      <c r="Q165" t="s">
        <v>933</v>
      </c>
    </row>
    <row r="166" spans="1:17" x14ac:dyDescent="0.25">
      <c r="A166" t="s">
        <v>113</v>
      </c>
      <c r="B166" t="s">
        <v>577</v>
      </c>
      <c r="C166" t="s">
        <v>578</v>
      </c>
      <c r="D166">
        <v>621</v>
      </c>
      <c r="E166">
        <v>709</v>
      </c>
      <c r="F166">
        <v>88</v>
      </c>
      <c r="G166" s="37">
        <v>14.1707</v>
      </c>
      <c r="H166">
        <v>29</v>
      </c>
      <c r="I166">
        <v>57</v>
      </c>
      <c r="J166">
        <v>9</v>
      </c>
      <c r="K166">
        <v>95</v>
      </c>
      <c r="L166" t="s">
        <v>942</v>
      </c>
      <c r="M166" t="s">
        <v>941</v>
      </c>
      <c r="N166" t="s">
        <v>955</v>
      </c>
      <c r="O166">
        <v>14.04</v>
      </c>
      <c r="P166">
        <v>29194</v>
      </c>
      <c r="Q166" t="s">
        <v>933</v>
      </c>
    </row>
    <row r="167" spans="1:17" x14ac:dyDescent="0.25">
      <c r="A167" t="s">
        <v>934</v>
      </c>
      <c r="B167" t="s">
        <v>1090</v>
      </c>
      <c r="C167" t="s">
        <v>1091</v>
      </c>
      <c r="D167">
        <v>1752</v>
      </c>
      <c r="E167">
        <v>1947</v>
      </c>
      <c r="F167">
        <v>195</v>
      </c>
      <c r="G167" s="37">
        <v>11.130100000000001</v>
      </c>
      <c r="H167">
        <v>110</v>
      </c>
      <c r="I167">
        <v>136</v>
      </c>
      <c r="J167">
        <v>20</v>
      </c>
      <c r="K167">
        <v>266</v>
      </c>
      <c r="L167" t="s">
        <v>932</v>
      </c>
      <c r="M167" t="s">
        <v>932</v>
      </c>
      <c r="N167" t="s">
        <v>932</v>
      </c>
      <c r="O167">
        <v>12.74</v>
      </c>
      <c r="P167">
        <v>26508</v>
      </c>
      <c r="Q167" t="s">
        <v>933</v>
      </c>
    </row>
    <row r="168" spans="1:17" x14ac:dyDescent="0.25">
      <c r="A168" t="s">
        <v>113</v>
      </c>
      <c r="B168" t="s">
        <v>1022</v>
      </c>
      <c r="C168" t="s">
        <v>1023</v>
      </c>
      <c r="D168">
        <v>97</v>
      </c>
      <c r="E168">
        <v>111</v>
      </c>
      <c r="F168">
        <v>14</v>
      </c>
      <c r="G168" s="37">
        <v>14.433</v>
      </c>
      <c r="H168">
        <v>4</v>
      </c>
      <c r="I168">
        <v>7</v>
      </c>
      <c r="J168">
        <v>1</v>
      </c>
      <c r="K168">
        <v>12</v>
      </c>
      <c r="L168" t="s">
        <v>954</v>
      </c>
      <c r="M168" t="s">
        <v>952</v>
      </c>
      <c r="N168" t="s">
        <v>941</v>
      </c>
      <c r="O168">
        <v>18.88</v>
      </c>
      <c r="P168">
        <v>39263</v>
      </c>
      <c r="Q168" t="s">
        <v>953</v>
      </c>
    </row>
    <row r="169" spans="1:17" x14ac:dyDescent="0.25">
      <c r="A169" t="s">
        <v>937</v>
      </c>
      <c r="B169" t="s">
        <v>1092</v>
      </c>
      <c r="C169" t="s">
        <v>1093</v>
      </c>
      <c r="D169">
        <v>109</v>
      </c>
      <c r="E169">
        <v>142</v>
      </c>
      <c r="F169">
        <v>33</v>
      </c>
      <c r="G169" s="37">
        <v>30.275200000000002</v>
      </c>
      <c r="H169">
        <v>8</v>
      </c>
      <c r="I169">
        <v>10</v>
      </c>
      <c r="J169">
        <v>3</v>
      </c>
      <c r="K169">
        <v>21</v>
      </c>
      <c r="L169" t="s">
        <v>932</v>
      </c>
      <c r="M169" t="s">
        <v>932</v>
      </c>
      <c r="N169" t="s">
        <v>932</v>
      </c>
      <c r="O169" t="s">
        <v>115</v>
      </c>
      <c r="P169" t="s">
        <v>115</v>
      </c>
      <c r="Q169" t="s">
        <v>933</v>
      </c>
    </row>
    <row r="170" spans="1:17" x14ac:dyDescent="0.25">
      <c r="A170" t="s">
        <v>937</v>
      </c>
      <c r="B170" t="s">
        <v>1094</v>
      </c>
      <c r="C170" t="s">
        <v>1095</v>
      </c>
      <c r="D170">
        <v>55</v>
      </c>
      <c r="E170">
        <v>59</v>
      </c>
      <c r="F170">
        <v>4</v>
      </c>
      <c r="G170" s="37">
        <v>7.2727000000000004</v>
      </c>
      <c r="H170">
        <v>6</v>
      </c>
      <c r="I170">
        <v>6</v>
      </c>
      <c r="J170">
        <v>0</v>
      </c>
      <c r="K170">
        <v>12</v>
      </c>
      <c r="L170" t="s">
        <v>932</v>
      </c>
      <c r="M170" t="s">
        <v>932</v>
      </c>
      <c r="N170" t="s">
        <v>932</v>
      </c>
      <c r="O170" t="s">
        <v>115</v>
      </c>
      <c r="P170" t="s">
        <v>115</v>
      </c>
      <c r="Q170" t="s">
        <v>933</v>
      </c>
    </row>
    <row r="171" spans="1:17" x14ac:dyDescent="0.25">
      <c r="A171" t="s">
        <v>937</v>
      </c>
      <c r="B171" t="s">
        <v>1096</v>
      </c>
      <c r="C171" t="s">
        <v>1097</v>
      </c>
      <c r="D171">
        <v>74</v>
      </c>
      <c r="E171">
        <v>72</v>
      </c>
      <c r="F171">
        <v>-2</v>
      </c>
      <c r="G171" s="37">
        <v>-2.7027000000000001</v>
      </c>
      <c r="H171">
        <v>4</v>
      </c>
      <c r="I171">
        <v>5</v>
      </c>
      <c r="J171">
        <v>0</v>
      </c>
      <c r="K171">
        <v>9</v>
      </c>
      <c r="L171" t="s">
        <v>932</v>
      </c>
      <c r="M171" t="s">
        <v>932</v>
      </c>
      <c r="N171" t="s">
        <v>932</v>
      </c>
      <c r="O171" t="s">
        <v>115</v>
      </c>
      <c r="P171" t="s">
        <v>115</v>
      </c>
      <c r="Q171" t="s">
        <v>933</v>
      </c>
    </row>
    <row r="172" spans="1:17" x14ac:dyDescent="0.25">
      <c r="A172" t="s">
        <v>937</v>
      </c>
      <c r="B172" t="s">
        <v>1098</v>
      </c>
      <c r="C172" t="s">
        <v>1099</v>
      </c>
      <c r="D172">
        <v>446</v>
      </c>
      <c r="E172">
        <v>526</v>
      </c>
      <c r="F172">
        <v>80</v>
      </c>
      <c r="G172" s="37">
        <v>17.937200000000001</v>
      </c>
      <c r="H172">
        <v>24</v>
      </c>
      <c r="I172">
        <v>27</v>
      </c>
      <c r="J172">
        <v>8</v>
      </c>
      <c r="K172">
        <v>59</v>
      </c>
      <c r="L172" t="s">
        <v>932</v>
      </c>
      <c r="M172" t="s">
        <v>932</v>
      </c>
      <c r="N172" t="s">
        <v>932</v>
      </c>
      <c r="O172" t="s">
        <v>115</v>
      </c>
      <c r="P172" t="s">
        <v>115</v>
      </c>
      <c r="Q172" t="s">
        <v>933</v>
      </c>
    </row>
    <row r="173" spans="1:17" x14ac:dyDescent="0.25">
      <c r="A173" t="s">
        <v>113</v>
      </c>
      <c r="B173" t="s">
        <v>595</v>
      </c>
      <c r="C173" t="s">
        <v>596</v>
      </c>
      <c r="D173">
        <v>330</v>
      </c>
      <c r="E173">
        <v>387</v>
      </c>
      <c r="F173">
        <v>57</v>
      </c>
      <c r="G173" s="37">
        <v>17.2727</v>
      </c>
      <c r="H173">
        <v>19</v>
      </c>
      <c r="I173">
        <v>20</v>
      </c>
      <c r="J173">
        <v>6</v>
      </c>
      <c r="K173">
        <v>45</v>
      </c>
      <c r="L173" t="s">
        <v>958</v>
      </c>
      <c r="M173" t="s">
        <v>941</v>
      </c>
      <c r="N173" t="s">
        <v>941</v>
      </c>
      <c r="O173">
        <v>14.64</v>
      </c>
      <c r="P173">
        <v>30442</v>
      </c>
      <c r="Q173" t="s">
        <v>933</v>
      </c>
    </row>
    <row r="174" spans="1:17" x14ac:dyDescent="0.25">
      <c r="A174" t="s">
        <v>937</v>
      </c>
      <c r="B174" t="s">
        <v>1100</v>
      </c>
      <c r="C174" t="s">
        <v>1101</v>
      </c>
      <c r="D174">
        <v>963</v>
      </c>
      <c r="E174">
        <v>1025</v>
      </c>
      <c r="F174">
        <v>62</v>
      </c>
      <c r="G174" s="37">
        <v>6.4382000000000001</v>
      </c>
      <c r="H174">
        <v>64</v>
      </c>
      <c r="I174">
        <v>79</v>
      </c>
      <c r="J174">
        <v>6</v>
      </c>
      <c r="K174">
        <v>149</v>
      </c>
      <c r="L174" t="s">
        <v>932</v>
      </c>
      <c r="M174" t="s">
        <v>932</v>
      </c>
      <c r="N174" t="s">
        <v>932</v>
      </c>
      <c r="O174" t="s">
        <v>115</v>
      </c>
      <c r="P174" t="s">
        <v>115</v>
      </c>
      <c r="Q174" t="s">
        <v>933</v>
      </c>
    </row>
    <row r="175" spans="1:17" x14ac:dyDescent="0.25">
      <c r="A175" t="s">
        <v>113</v>
      </c>
      <c r="B175" t="s">
        <v>599</v>
      </c>
      <c r="C175" t="s">
        <v>600</v>
      </c>
      <c r="D175">
        <v>602</v>
      </c>
      <c r="E175">
        <v>604</v>
      </c>
      <c r="F175">
        <v>2</v>
      </c>
      <c r="G175" s="37">
        <v>0.3322</v>
      </c>
      <c r="H175">
        <v>41</v>
      </c>
      <c r="I175">
        <v>42</v>
      </c>
      <c r="J175">
        <v>0</v>
      </c>
      <c r="K175">
        <v>83</v>
      </c>
      <c r="L175" t="s">
        <v>954</v>
      </c>
      <c r="M175" t="s">
        <v>941</v>
      </c>
      <c r="N175" t="s">
        <v>955</v>
      </c>
      <c r="O175">
        <v>9.9</v>
      </c>
      <c r="P175">
        <v>20588</v>
      </c>
      <c r="Q175" t="s">
        <v>933</v>
      </c>
    </row>
    <row r="176" spans="1:17" x14ac:dyDescent="0.25">
      <c r="A176" t="s">
        <v>113</v>
      </c>
      <c r="B176" t="s">
        <v>601</v>
      </c>
      <c r="C176" t="s">
        <v>602</v>
      </c>
      <c r="D176">
        <v>125</v>
      </c>
      <c r="E176">
        <v>147</v>
      </c>
      <c r="F176">
        <v>22</v>
      </c>
      <c r="G176" s="37">
        <v>17.600000000000001</v>
      </c>
      <c r="H176">
        <v>8</v>
      </c>
      <c r="I176">
        <v>13</v>
      </c>
      <c r="J176">
        <v>2</v>
      </c>
      <c r="K176">
        <v>23</v>
      </c>
      <c r="L176" t="s">
        <v>954</v>
      </c>
      <c r="M176" t="s">
        <v>941</v>
      </c>
      <c r="N176" t="s">
        <v>955</v>
      </c>
      <c r="O176">
        <v>15.66</v>
      </c>
      <c r="P176">
        <v>32563</v>
      </c>
      <c r="Q176" t="s">
        <v>933</v>
      </c>
    </row>
    <row r="177" spans="1:17" x14ac:dyDescent="0.25">
      <c r="A177" t="s">
        <v>113</v>
      </c>
      <c r="B177" t="s">
        <v>603</v>
      </c>
      <c r="C177" t="s">
        <v>604</v>
      </c>
      <c r="D177">
        <v>225</v>
      </c>
      <c r="E177">
        <v>264</v>
      </c>
      <c r="F177">
        <v>39</v>
      </c>
      <c r="G177" s="37">
        <v>17.333300000000001</v>
      </c>
      <c r="H177">
        <v>14</v>
      </c>
      <c r="I177">
        <v>23</v>
      </c>
      <c r="J177">
        <v>4</v>
      </c>
      <c r="K177">
        <v>41</v>
      </c>
      <c r="L177" t="s">
        <v>954</v>
      </c>
      <c r="M177" t="s">
        <v>941</v>
      </c>
      <c r="N177" t="s">
        <v>955</v>
      </c>
      <c r="O177">
        <v>11.48</v>
      </c>
      <c r="P177">
        <v>23876</v>
      </c>
      <c r="Q177" t="s">
        <v>933</v>
      </c>
    </row>
    <row r="178" spans="1:17" x14ac:dyDescent="0.25">
      <c r="A178" t="s">
        <v>934</v>
      </c>
      <c r="B178" t="s">
        <v>1102</v>
      </c>
      <c r="C178" t="s">
        <v>1103</v>
      </c>
      <c r="D178">
        <v>7336</v>
      </c>
      <c r="E178">
        <v>7907</v>
      </c>
      <c r="F178">
        <v>571</v>
      </c>
      <c r="G178" s="37">
        <v>7.7835000000000001</v>
      </c>
      <c r="H178">
        <v>400</v>
      </c>
      <c r="I178">
        <v>610</v>
      </c>
      <c r="J178">
        <v>57</v>
      </c>
      <c r="K178">
        <v>1067</v>
      </c>
      <c r="L178" t="s">
        <v>932</v>
      </c>
      <c r="M178" t="s">
        <v>932</v>
      </c>
      <c r="N178" t="s">
        <v>932</v>
      </c>
      <c r="O178">
        <v>16.21</v>
      </c>
      <c r="P178">
        <v>33717</v>
      </c>
      <c r="Q178" t="s">
        <v>933</v>
      </c>
    </row>
    <row r="179" spans="1:17" x14ac:dyDescent="0.25">
      <c r="A179" t="s">
        <v>949</v>
      </c>
      <c r="B179" t="s">
        <v>1104</v>
      </c>
      <c r="C179" t="s">
        <v>1105</v>
      </c>
      <c r="D179">
        <v>1191</v>
      </c>
      <c r="E179">
        <v>1220</v>
      </c>
      <c r="F179">
        <v>29</v>
      </c>
      <c r="G179" s="37">
        <v>2.4348999999999998</v>
      </c>
      <c r="H179">
        <v>42</v>
      </c>
      <c r="I179">
        <v>82</v>
      </c>
      <c r="J179">
        <v>3</v>
      </c>
      <c r="K179">
        <v>127</v>
      </c>
      <c r="L179" t="s">
        <v>932</v>
      </c>
      <c r="M179" t="s">
        <v>932</v>
      </c>
      <c r="N179" t="s">
        <v>932</v>
      </c>
      <c r="O179" t="s">
        <v>115</v>
      </c>
      <c r="P179" t="s">
        <v>115</v>
      </c>
      <c r="Q179" t="s">
        <v>933</v>
      </c>
    </row>
    <row r="180" spans="1:17" x14ac:dyDescent="0.25">
      <c r="A180" t="s">
        <v>113</v>
      </c>
      <c r="B180" t="s">
        <v>605</v>
      </c>
      <c r="C180" t="s">
        <v>606</v>
      </c>
      <c r="D180">
        <v>1015</v>
      </c>
      <c r="E180">
        <v>1040</v>
      </c>
      <c r="F180">
        <v>25</v>
      </c>
      <c r="G180" s="37">
        <v>2.4630999999999998</v>
      </c>
      <c r="H180">
        <v>36</v>
      </c>
      <c r="I180">
        <v>71</v>
      </c>
      <c r="J180">
        <v>2</v>
      </c>
      <c r="K180">
        <v>109</v>
      </c>
      <c r="L180" t="s">
        <v>954</v>
      </c>
      <c r="M180" t="s">
        <v>952</v>
      </c>
      <c r="N180" t="s">
        <v>941</v>
      </c>
      <c r="O180">
        <v>20.350000000000001</v>
      </c>
      <c r="P180">
        <v>42330</v>
      </c>
      <c r="Q180" t="s">
        <v>933</v>
      </c>
    </row>
    <row r="181" spans="1:17" x14ac:dyDescent="0.25">
      <c r="A181" t="s">
        <v>113</v>
      </c>
      <c r="B181" t="s">
        <v>607</v>
      </c>
      <c r="C181" t="s">
        <v>608</v>
      </c>
      <c r="D181">
        <v>176</v>
      </c>
      <c r="E181">
        <v>180</v>
      </c>
      <c r="F181">
        <v>4</v>
      </c>
      <c r="G181" s="37">
        <v>2.2726999999999999</v>
      </c>
      <c r="H181">
        <v>5</v>
      </c>
      <c r="I181">
        <v>11</v>
      </c>
      <c r="J181">
        <v>0</v>
      </c>
      <c r="K181">
        <v>16</v>
      </c>
      <c r="L181" t="s">
        <v>954</v>
      </c>
      <c r="M181" t="s">
        <v>952</v>
      </c>
      <c r="N181" t="s">
        <v>941</v>
      </c>
      <c r="O181">
        <v>33.49</v>
      </c>
      <c r="P181">
        <v>69656</v>
      </c>
      <c r="Q181" t="s">
        <v>933</v>
      </c>
    </row>
    <row r="182" spans="1:17" x14ac:dyDescent="0.25">
      <c r="A182" t="s">
        <v>937</v>
      </c>
      <c r="B182" t="s">
        <v>1106</v>
      </c>
      <c r="C182" t="s">
        <v>1107</v>
      </c>
      <c r="D182">
        <v>4580</v>
      </c>
      <c r="E182">
        <v>4956</v>
      </c>
      <c r="F182">
        <v>376</v>
      </c>
      <c r="G182" s="37">
        <v>8.2096</v>
      </c>
      <c r="H182">
        <v>308</v>
      </c>
      <c r="I182">
        <v>411</v>
      </c>
      <c r="J182">
        <v>38</v>
      </c>
      <c r="K182">
        <v>757</v>
      </c>
      <c r="L182" t="s">
        <v>932</v>
      </c>
      <c r="M182" t="s">
        <v>932</v>
      </c>
      <c r="N182" t="s">
        <v>932</v>
      </c>
      <c r="O182" t="s">
        <v>115</v>
      </c>
      <c r="P182" t="s">
        <v>115</v>
      </c>
      <c r="Q182" t="s">
        <v>933</v>
      </c>
    </row>
    <row r="183" spans="1:17" x14ac:dyDescent="0.25">
      <c r="A183" t="s">
        <v>113</v>
      </c>
      <c r="B183" t="s">
        <v>609</v>
      </c>
      <c r="C183" t="s">
        <v>610</v>
      </c>
      <c r="D183">
        <v>1546</v>
      </c>
      <c r="E183">
        <v>1618</v>
      </c>
      <c r="F183">
        <v>72</v>
      </c>
      <c r="G183" s="37">
        <v>4.6571999999999996</v>
      </c>
      <c r="H183">
        <v>135</v>
      </c>
      <c r="I183">
        <v>152</v>
      </c>
      <c r="J183">
        <v>7</v>
      </c>
      <c r="K183">
        <v>294</v>
      </c>
      <c r="L183" t="s">
        <v>942</v>
      </c>
      <c r="M183" t="s">
        <v>941</v>
      </c>
      <c r="N183" t="s">
        <v>955</v>
      </c>
      <c r="O183">
        <v>10.58</v>
      </c>
      <c r="P183">
        <v>22013</v>
      </c>
      <c r="Q183" t="s">
        <v>933</v>
      </c>
    </row>
    <row r="184" spans="1:17" x14ac:dyDescent="0.25">
      <c r="A184" t="s">
        <v>113</v>
      </c>
      <c r="B184" t="s">
        <v>611</v>
      </c>
      <c r="C184" t="s">
        <v>612</v>
      </c>
      <c r="D184">
        <v>211</v>
      </c>
      <c r="E184">
        <v>236</v>
      </c>
      <c r="F184">
        <v>25</v>
      </c>
      <c r="G184" s="37">
        <v>11.8483</v>
      </c>
      <c r="H184">
        <v>10</v>
      </c>
      <c r="I184">
        <v>15</v>
      </c>
      <c r="J184">
        <v>2</v>
      </c>
      <c r="K184">
        <v>27</v>
      </c>
      <c r="L184" t="s">
        <v>942</v>
      </c>
      <c r="M184" t="s">
        <v>941</v>
      </c>
      <c r="N184" t="s">
        <v>955</v>
      </c>
      <c r="O184">
        <v>15.12</v>
      </c>
      <c r="P184">
        <v>31447</v>
      </c>
      <c r="Q184" t="s">
        <v>933</v>
      </c>
    </row>
    <row r="185" spans="1:17" x14ac:dyDescent="0.25">
      <c r="A185" t="s">
        <v>113</v>
      </c>
      <c r="B185" t="s">
        <v>613</v>
      </c>
      <c r="C185" t="s">
        <v>614</v>
      </c>
      <c r="D185">
        <v>157</v>
      </c>
      <c r="E185">
        <v>171</v>
      </c>
      <c r="F185">
        <v>14</v>
      </c>
      <c r="G185" s="37">
        <v>8.9171999999999993</v>
      </c>
      <c r="H185">
        <v>7</v>
      </c>
      <c r="I185">
        <v>13</v>
      </c>
      <c r="J185">
        <v>1</v>
      </c>
      <c r="K185">
        <v>21</v>
      </c>
      <c r="L185" t="s">
        <v>942</v>
      </c>
      <c r="M185" t="s">
        <v>941</v>
      </c>
      <c r="N185" t="s">
        <v>943</v>
      </c>
      <c r="O185">
        <v>15.28</v>
      </c>
      <c r="P185">
        <v>31778</v>
      </c>
      <c r="Q185" t="s">
        <v>933</v>
      </c>
    </row>
    <row r="186" spans="1:17" x14ac:dyDescent="0.25">
      <c r="A186" t="s">
        <v>113</v>
      </c>
      <c r="B186" t="s">
        <v>84</v>
      </c>
      <c r="C186" t="s">
        <v>85</v>
      </c>
      <c r="D186">
        <v>2666</v>
      </c>
      <c r="E186">
        <v>2931</v>
      </c>
      <c r="F186">
        <v>265</v>
      </c>
      <c r="G186" s="37">
        <v>9.94</v>
      </c>
      <c r="H186">
        <v>156</v>
      </c>
      <c r="I186">
        <v>231</v>
      </c>
      <c r="J186">
        <v>26</v>
      </c>
      <c r="K186">
        <v>413</v>
      </c>
      <c r="L186" t="s">
        <v>942</v>
      </c>
      <c r="M186" t="s">
        <v>941</v>
      </c>
      <c r="N186" t="s">
        <v>955</v>
      </c>
      <c r="O186">
        <v>13.48</v>
      </c>
      <c r="P186">
        <v>28037</v>
      </c>
      <c r="Q186" t="s">
        <v>933</v>
      </c>
    </row>
    <row r="187" spans="1:17" x14ac:dyDescent="0.25">
      <c r="A187" t="s">
        <v>937</v>
      </c>
      <c r="B187" t="s">
        <v>1108</v>
      </c>
      <c r="C187" t="s">
        <v>1109</v>
      </c>
      <c r="D187">
        <v>715</v>
      </c>
      <c r="E187">
        <v>799</v>
      </c>
      <c r="F187">
        <v>84</v>
      </c>
      <c r="G187" s="37">
        <v>11.7483</v>
      </c>
      <c r="H187">
        <v>20</v>
      </c>
      <c r="I187">
        <v>57</v>
      </c>
      <c r="J187">
        <v>8</v>
      </c>
      <c r="K187">
        <v>85</v>
      </c>
      <c r="L187" t="s">
        <v>932</v>
      </c>
      <c r="M187" t="s">
        <v>932</v>
      </c>
      <c r="N187" t="s">
        <v>932</v>
      </c>
      <c r="O187" t="s">
        <v>115</v>
      </c>
      <c r="P187" t="s">
        <v>115</v>
      </c>
      <c r="Q187" t="s">
        <v>933</v>
      </c>
    </row>
    <row r="188" spans="1:17" x14ac:dyDescent="0.25">
      <c r="A188" t="s">
        <v>113</v>
      </c>
      <c r="B188" t="s">
        <v>617</v>
      </c>
      <c r="C188" t="s">
        <v>618</v>
      </c>
      <c r="D188">
        <v>170</v>
      </c>
      <c r="E188">
        <v>192</v>
      </c>
      <c r="F188">
        <v>22</v>
      </c>
      <c r="G188" s="37">
        <v>12.9412</v>
      </c>
      <c r="H188">
        <v>6</v>
      </c>
      <c r="I188">
        <v>10</v>
      </c>
      <c r="J188">
        <v>2</v>
      </c>
      <c r="K188">
        <v>18</v>
      </c>
      <c r="L188" t="s">
        <v>954</v>
      </c>
      <c r="M188" t="s">
        <v>941</v>
      </c>
      <c r="N188" t="s">
        <v>943</v>
      </c>
      <c r="O188">
        <v>21.36</v>
      </c>
      <c r="P188">
        <v>44423</v>
      </c>
      <c r="Q188" t="s">
        <v>933</v>
      </c>
    </row>
    <row r="189" spans="1:17" x14ac:dyDescent="0.25">
      <c r="A189" t="s">
        <v>113</v>
      </c>
      <c r="B189" t="s">
        <v>619</v>
      </c>
      <c r="C189" t="s">
        <v>620</v>
      </c>
      <c r="D189">
        <v>155</v>
      </c>
      <c r="E189">
        <v>172</v>
      </c>
      <c r="F189">
        <v>17</v>
      </c>
      <c r="G189" s="37">
        <v>10.967700000000001</v>
      </c>
      <c r="H189">
        <v>4</v>
      </c>
      <c r="I189">
        <v>10</v>
      </c>
      <c r="J189">
        <v>2</v>
      </c>
      <c r="K189">
        <v>16</v>
      </c>
      <c r="L189" t="s">
        <v>944</v>
      </c>
      <c r="M189" t="s">
        <v>941</v>
      </c>
      <c r="N189" t="s">
        <v>943</v>
      </c>
      <c r="O189">
        <v>35.08</v>
      </c>
      <c r="P189">
        <v>72969</v>
      </c>
      <c r="Q189" t="s">
        <v>933</v>
      </c>
    </row>
    <row r="190" spans="1:17" x14ac:dyDescent="0.25">
      <c r="A190" t="s">
        <v>113</v>
      </c>
      <c r="B190" t="s">
        <v>621</v>
      </c>
      <c r="C190" t="s">
        <v>1037</v>
      </c>
      <c r="D190">
        <v>343</v>
      </c>
      <c r="E190">
        <v>389</v>
      </c>
      <c r="F190">
        <v>46</v>
      </c>
      <c r="G190" s="37">
        <v>13.411099999999999</v>
      </c>
      <c r="H190">
        <v>9</v>
      </c>
      <c r="I190">
        <v>32</v>
      </c>
      <c r="J190">
        <v>5</v>
      </c>
      <c r="K190">
        <v>46</v>
      </c>
      <c r="L190" t="s">
        <v>954</v>
      </c>
      <c r="M190" t="s">
        <v>941</v>
      </c>
      <c r="N190" t="s">
        <v>943</v>
      </c>
      <c r="O190">
        <v>25.44</v>
      </c>
      <c r="P190">
        <v>52920</v>
      </c>
      <c r="Q190" t="s">
        <v>933</v>
      </c>
    </row>
    <row r="191" spans="1:17" x14ac:dyDescent="0.25">
      <c r="A191" t="s">
        <v>949</v>
      </c>
      <c r="B191" t="s">
        <v>1110</v>
      </c>
      <c r="C191" t="s">
        <v>1111</v>
      </c>
      <c r="D191">
        <v>640</v>
      </c>
      <c r="E191">
        <v>711</v>
      </c>
      <c r="F191">
        <v>71</v>
      </c>
      <c r="G191" s="37">
        <v>11.0938</v>
      </c>
      <c r="H191">
        <v>20</v>
      </c>
      <c r="I191">
        <v>46</v>
      </c>
      <c r="J191">
        <v>7</v>
      </c>
      <c r="K191">
        <v>73</v>
      </c>
      <c r="L191" t="s">
        <v>932</v>
      </c>
      <c r="M191" t="s">
        <v>932</v>
      </c>
      <c r="N191" t="s">
        <v>932</v>
      </c>
      <c r="O191" t="s">
        <v>115</v>
      </c>
      <c r="P191" t="s">
        <v>115</v>
      </c>
      <c r="Q191" t="s">
        <v>933</v>
      </c>
    </row>
    <row r="192" spans="1:17" x14ac:dyDescent="0.25">
      <c r="A192" t="s">
        <v>937</v>
      </c>
      <c r="B192" t="s">
        <v>1112</v>
      </c>
      <c r="C192" t="s">
        <v>1113</v>
      </c>
      <c r="D192">
        <v>210</v>
      </c>
      <c r="E192">
        <v>221</v>
      </c>
      <c r="F192">
        <v>11</v>
      </c>
      <c r="G192" s="37">
        <v>5.2381000000000002</v>
      </c>
      <c r="H192">
        <v>10</v>
      </c>
      <c r="I192">
        <v>15</v>
      </c>
      <c r="J192">
        <v>1</v>
      </c>
      <c r="K192">
        <v>26</v>
      </c>
      <c r="L192" t="s">
        <v>932</v>
      </c>
      <c r="M192" t="s">
        <v>932</v>
      </c>
      <c r="N192" t="s">
        <v>932</v>
      </c>
      <c r="O192" t="s">
        <v>115</v>
      </c>
      <c r="P192" t="s">
        <v>115</v>
      </c>
      <c r="Q192" t="s">
        <v>933</v>
      </c>
    </row>
    <row r="193" spans="1:18" x14ac:dyDescent="0.25">
      <c r="A193" t="s">
        <v>113</v>
      </c>
      <c r="B193" t="s">
        <v>629</v>
      </c>
      <c r="C193" t="s">
        <v>630</v>
      </c>
      <c r="D193">
        <v>76</v>
      </c>
      <c r="E193">
        <v>75</v>
      </c>
      <c r="F193">
        <v>-1</v>
      </c>
      <c r="G193" s="37">
        <v>-1.3158000000000001</v>
      </c>
      <c r="H193">
        <v>3</v>
      </c>
      <c r="I193">
        <v>3</v>
      </c>
      <c r="J193">
        <v>0</v>
      </c>
      <c r="K193">
        <v>6</v>
      </c>
      <c r="L193" t="s">
        <v>954</v>
      </c>
      <c r="M193" t="s">
        <v>941</v>
      </c>
      <c r="N193" t="s">
        <v>943</v>
      </c>
      <c r="O193">
        <v>24.19</v>
      </c>
      <c r="P193">
        <v>50306</v>
      </c>
      <c r="Q193" t="s">
        <v>933</v>
      </c>
    </row>
    <row r="194" spans="1:18" x14ac:dyDescent="0.25">
      <c r="A194" t="s">
        <v>934</v>
      </c>
      <c r="B194" t="s">
        <v>1114</v>
      </c>
      <c r="C194" t="s">
        <v>1115</v>
      </c>
      <c r="D194">
        <v>11813</v>
      </c>
      <c r="E194">
        <v>12253</v>
      </c>
      <c r="F194">
        <v>440</v>
      </c>
      <c r="G194" s="37">
        <v>3.7246999999999999</v>
      </c>
      <c r="H194">
        <v>576</v>
      </c>
      <c r="I194">
        <v>744</v>
      </c>
      <c r="J194">
        <v>44</v>
      </c>
      <c r="K194">
        <v>1364</v>
      </c>
      <c r="L194" t="s">
        <v>932</v>
      </c>
      <c r="M194" t="s">
        <v>932</v>
      </c>
      <c r="N194" t="s">
        <v>932</v>
      </c>
      <c r="O194">
        <v>16.95</v>
      </c>
      <c r="P194">
        <v>35250</v>
      </c>
      <c r="Q194" t="s">
        <v>933</v>
      </c>
    </row>
    <row r="195" spans="1:18" x14ac:dyDescent="0.25">
      <c r="A195" t="s">
        <v>937</v>
      </c>
      <c r="B195" t="s">
        <v>1116</v>
      </c>
      <c r="C195" t="s">
        <v>1117</v>
      </c>
      <c r="D195">
        <v>1997</v>
      </c>
      <c r="E195">
        <v>1910</v>
      </c>
      <c r="F195">
        <v>-87</v>
      </c>
      <c r="G195" s="37">
        <v>-4.3564999999999996</v>
      </c>
      <c r="H195">
        <v>98</v>
      </c>
      <c r="I195">
        <v>110</v>
      </c>
      <c r="J195">
        <v>-9</v>
      </c>
      <c r="K195">
        <v>199</v>
      </c>
      <c r="L195" t="s">
        <v>932</v>
      </c>
      <c r="M195" t="s">
        <v>932</v>
      </c>
      <c r="N195" t="s">
        <v>932</v>
      </c>
      <c r="O195" t="s">
        <v>115</v>
      </c>
      <c r="P195" t="s">
        <v>115</v>
      </c>
      <c r="Q195" t="s">
        <v>933</v>
      </c>
    </row>
    <row r="196" spans="1:18" x14ac:dyDescent="0.25">
      <c r="A196" t="s">
        <v>113</v>
      </c>
      <c r="B196" t="s">
        <v>639</v>
      </c>
      <c r="C196" t="s">
        <v>640</v>
      </c>
      <c r="D196">
        <v>52</v>
      </c>
      <c r="E196">
        <v>51</v>
      </c>
      <c r="F196">
        <v>-1</v>
      </c>
      <c r="G196" s="37">
        <v>-1.9231</v>
      </c>
      <c r="H196">
        <v>2</v>
      </c>
      <c r="I196">
        <v>4</v>
      </c>
      <c r="J196">
        <v>0</v>
      </c>
      <c r="K196">
        <v>6</v>
      </c>
      <c r="L196" t="s">
        <v>954</v>
      </c>
      <c r="M196" t="s">
        <v>941</v>
      </c>
      <c r="N196" t="s">
        <v>943</v>
      </c>
      <c r="O196">
        <v>16.79</v>
      </c>
      <c r="P196">
        <v>34916</v>
      </c>
      <c r="Q196" t="s">
        <v>933</v>
      </c>
    </row>
    <row r="197" spans="1:18" x14ac:dyDescent="0.25">
      <c r="A197" t="s">
        <v>113</v>
      </c>
      <c r="B197" t="s">
        <v>641</v>
      </c>
      <c r="C197" t="s">
        <v>642</v>
      </c>
      <c r="D197">
        <v>248</v>
      </c>
      <c r="E197">
        <v>251</v>
      </c>
      <c r="F197">
        <v>3</v>
      </c>
      <c r="G197" s="37">
        <v>1.2097</v>
      </c>
      <c r="H197">
        <v>10</v>
      </c>
      <c r="I197">
        <v>15</v>
      </c>
      <c r="J197">
        <v>0</v>
      </c>
      <c r="K197">
        <v>25</v>
      </c>
      <c r="L197" t="s">
        <v>954</v>
      </c>
      <c r="M197" t="s">
        <v>941</v>
      </c>
      <c r="N197" t="s">
        <v>943</v>
      </c>
      <c r="O197">
        <v>16.82</v>
      </c>
      <c r="P197">
        <v>34981</v>
      </c>
      <c r="Q197" t="s">
        <v>933</v>
      </c>
    </row>
    <row r="198" spans="1:18" x14ac:dyDescent="0.25">
      <c r="A198" t="s">
        <v>113</v>
      </c>
      <c r="B198" t="s">
        <v>643</v>
      </c>
      <c r="C198" t="s">
        <v>644</v>
      </c>
      <c r="D198">
        <v>1038</v>
      </c>
      <c r="E198">
        <v>999</v>
      </c>
      <c r="F198">
        <v>-39</v>
      </c>
      <c r="G198" s="37">
        <v>-3.7572000000000001</v>
      </c>
      <c r="H198">
        <v>60</v>
      </c>
      <c r="I198">
        <v>52</v>
      </c>
      <c r="J198">
        <v>-4</v>
      </c>
      <c r="K198">
        <v>108</v>
      </c>
      <c r="L198" t="s">
        <v>1120</v>
      </c>
      <c r="M198" t="s">
        <v>941</v>
      </c>
      <c r="N198" t="s">
        <v>943</v>
      </c>
      <c r="O198">
        <v>18.72</v>
      </c>
      <c r="P198">
        <v>38944</v>
      </c>
      <c r="Q198" t="s">
        <v>933</v>
      </c>
    </row>
    <row r="199" spans="1:18" x14ac:dyDescent="0.25">
      <c r="A199" t="s">
        <v>113</v>
      </c>
      <c r="B199" t="s">
        <v>645</v>
      </c>
      <c r="C199" t="s">
        <v>646</v>
      </c>
      <c r="D199">
        <v>85</v>
      </c>
      <c r="E199">
        <v>81</v>
      </c>
      <c r="F199">
        <v>-4</v>
      </c>
      <c r="G199" s="37">
        <v>-4.7058999999999997</v>
      </c>
      <c r="H199">
        <v>4</v>
      </c>
      <c r="I199">
        <v>4</v>
      </c>
      <c r="J199">
        <v>0</v>
      </c>
      <c r="K199">
        <v>8</v>
      </c>
      <c r="L199" t="s">
        <v>954</v>
      </c>
      <c r="M199" t="s">
        <v>941</v>
      </c>
      <c r="N199" t="s">
        <v>943</v>
      </c>
      <c r="O199">
        <v>21.34</v>
      </c>
      <c r="P199">
        <v>44380</v>
      </c>
      <c r="Q199" t="s">
        <v>933</v>
      </c>
    </row>
    <row r="200" spans="1:18" x14ac:dyDescent="0.25">
      <c r="A200" t="s">
        <v>113</v>
      </c>
      <c r="B200" t="s">
        <v>649</v>
      </c>
      <c r="C200" t="s">
        <v>650</v>
      </c>
      <c r="D200">
        <v>541</v>
      </c>
      <c r="E200">
        <v>494</v>
      </c>
      <c r="F200">
        <v>-47</v>
      </c>
      <c r="G200" s="37">
        <v>-8.6875999999999998</v>
      </c>
      <c r="H200">
        <v>21</v>
      </c>
      <c r="I200">
        <v>32</v>
      </c>
      <c r="J200">
        <v>-5</v>
      </c>
      <c r="K200">
        <v>48</v>
      </c>
      <c r="L200" t="s">
        <v>954</v>
      </c>
      <c r="M200" t="s">
        <v>941</v>
      </c>
      <c r="N200" t="s">
        <v>955</v>
      </c>
      <c r="O200">
        <v>14.25</v>
      </c>
      <c r="P200">
        <v>29646</v>
      </c>
      <c r="Q200" t="s">
        <v>933</v>
      </c>
    </row>
    <row r="201" spans="1:18" x14ac:dyDescent="0.25">
      <c r="A201" t="s">
        <v>937</v>
      </c>
      <c r="B201" t="s">
        <v>1118</v>
      </c>
      <c r="C201" t="s">
        <v>1119</v>
      </c>
      <c r="D201">
        <v>2989</v>
      </c>
      <c r="E201">
        <v>3408</v>
      </c>
      <c r="F201">
        <v>419</v>
      </c>
      <c r="G201" s="37">
        <v>14.0181</v>
      </c>
      <c r="H201">
        <v>154</v>
      </c>
      <c r="I201">
        <v>237</v>
      </c>
      <c r="J201">
        <v>42</v>
      </c>
      <c r="K201">
        <v>433</v>
      </c>
      <c r="L201" t="s">
        <v>932</v>
      </c>
      <c r="M201" t="s">
        <v>932</v>
      </c>
      <c r="N201" t="s">
        <v>932</v>
      </c>
      <c r="O201" t="s">
        <v>115</v>
      </c>
      <c r="P201" t="s">
        <v>115</v>
      </c>
      <c r="Q201" t="s">
        <v>933</v>
      </c>
    </row>
    <row r="202" spans="1:18" ht="15.75" x14ac:dyDescent="0.25">
      <c r="A202" t="s">
        <v>113</v>
      </c>
      <c r="B202" s="44" t="s">
        <v>651</v>
      </c>
      <c r="C202" s="44" t="s">
        <v>652</v>
      </c>
      <c r="D202" s="44">
        <v>121</v>
      </c>
      <c r="E202" s="44">
        <v>127</v>
      </c>
      <c r="F202" s="46">
        <v>6</v>
      </c>
      <c r="G202" s="45">
        <v>4.9587000000000003</v>
      </c>
      <c r="H202" s="44">
        <v>6</v>
      </c>
      <c r="I202" s="44">
        <v>6</v>
      </c>
      <c r="J202" s="44">
        <v>1</v>
      </c>
      <c r="K202" s="44">
        <v>13</v>
      </c>
      <c r="L202" s="44" t="s">
        <v>954</v>
      </c>
      <c r="M202" s="44" t="s">
        <v>941</v>
      </c>
      <c r="N202" s="44" t="s">
        <v>973</v>
      </c>
      <c r="O202" s="44">
        <v>17.579999999999998</v>
      </c>
      <c r="P202" s="44">
        <v>36558</v>
      </c>
      <c r="Q202" s="44" t="s">
        <v>933</v>
      </c>
      <c r="R202" s="44" t="s">
        <v>1248</v>
      </c>
    </row>
    <row r="203" spans="1:18" ht="15.75" x14ac:dyDescent="0.25">
      <c r="A203" t="s">
        <v>113</v>
      </c>
      <c r="B203" s="44" t="s">
        <v>70</v>
      </c>
      <c r="C203" s="44" t="s">
        <v>71</v>
      </c>
      <c r="D203" s="44">
        <v>1294</v>
      </c>
      <c r="E203" s="44">
        <v>1643</v>
      </c>
      <c r="F203" s="46">
        <v>349</v>
      </c>
      <c r="G203" s="45">
        <v>26.970600000000001</v>
      </c>
      <c r="H203" s="44">
        <v>69</v>
      </c>
      <c r="I203" s="44">
        <v>116</v>
      </c>
      <c r="J203" s="44">
        <v>35</v>
      </c>
      <c r="K203" s="44">
        <v>220</v>
      </c>
      <c r="L203" s="44" t="s">
        <v>954</v>
      </c>
      <c r="M203" s="44" t="s">
        <v>941</v>
      </c>
      <c r="N203" s="44" t="s">
        <v>955</v>
      </c>
      <c r="O203" s="44">
        <v>15.71</v>
      </c>
      <c r="P203" s="44">
        <v>32684</v>
      </c>
      <c r="Q203" s="44" t="s">
        <v>933</v>
      </c>
      <c r="R203" s="44" t="s">
        <v>1248</v>
      </c>
    </row>
    <row r="204" spans="1:18" ht="15.75" x14ac:dyDescent="0.25">
      <c r="A204" t="s">
        <v>113</v>
      </c>
      <c r="B204" s="44" t="s">
        <v>655</v>
      </c>
      <c r="C204" s="44" t="s">
        <v>656</v>
      </c>
      <c r="D204" s="44">
        <v>93</v>
      </c>
      <c r="E204" s="44">
        <v>84</v>
      </c>
      <c r="F204" s="46">
        <v>-9</v>
      </c>
      <c r="G204" s="45">
        <v>-9.6774000000000004</v>
      </c>
      <c r="H204" s="44">
        <v>5</v>
      </c>
      <c r="I204" s="44">
        <v>6</v>
      </c>
      <c r="J204" s="44">
        <v>-1</v>
      </c>
      <c r="K204" s="44">
        <v>10</v>
      </c>
      <c r="L204" s="44" t="s">
        <v>954</v>
      </c>
      <c r="M204" s="44" t="s">
        <v>941</v>
      </c>
      <c r="N204" s="44" t="s">
        <v>955</v>
      </c>
      <c r="O204" s="44">
        <v>13.84</v>
      </c>
      <c r="P204" s="44">
        <v>28782</v>
      </c>
      <c r="Q204" s="44" t="s">
        <v>933</v>
      </c>
      <c r="R204" s="44" t="s">
        <v>1249</v>
      </c>
    </row>
    <row r="205" spans="1:18" x14ac:dyDescent="0.25">
      <c r="A205" t="s">
        <v>113</v>
      </c>
      <c r="B205" t="s">
        <v>657</v>
      </c>
      <c r="C205" t="s">
        <v>658</v>
      </c>
      <c r="D205">
        <v>221</v>
      </c>
      <c r="E205">
        <v>287</v>
      </c>
      <c r="F205">
        <v>66</v>
      </c>
      <c r="G205" s="37">
        <v>29.8643</v>
      </c>
      <c r="H205">
        <v>15</v>
      </c>
      <c r="I205">
        <v>27</v>
      </c>
      <c r="J205">
        <v>7</v>
      </c>
      <c r="K205">
        <v>49</v>
      </c>
      <c r="L205" t="s">
        <v>954</v>
      </c>
      <c r="M205" t="s">
        <v>941</v>
      </c>
      <c r="N205" t="s">
        <v>955</v>
      </c>
      <c r="O205">
        <v>10.52</v>
      </c>
      <c r="P205">
        <v>21886</v>
      </c>
      <c r="Q205" t="s">
        <v>933</v>
      </c>
    </row>
    <row r="206" spans="1:18" x14ac:dyDescent="0.25">
      <c r="A206" t="s">
        <v>113</v>
      </c>
      <c r="B206" t="s">
        <v>663</v>
      </c>
      <c r="C206" t="s">
        <v>664</v>
      </c>
      <c r="D206">
        <v>136</v>
      </c>
      <c r="E206">
        <v>138</v>
      </c>
      <c r="F206">
        <v>2</v>
      </c>
      <c r="G206" s="37">
        <v>1.4705999999999999</v>
      </c>
      <c r="H206">
        <v>4</v>
      </c>
      <c r="I206">
        <v>8</v>
      </c>
      <c r="J206">
        <v>0</v>
      </c>
      <c r="K206">
        <v>12</v>
      </c>
      <c r="L206" t="s">
        <v>954</v>
      </c>
      <c r="M206" t="s">
        <v>941</v>
      </c>
      <c r="N206" t="s">
        <v>955</v>
      </c>
      <c r="O206">
        <v>19.559999999999999</v>
      </c>
      <c r="P206">
        <v>40675</v>
      </c>
      <c r="Q206" t="s">
        <v>933</v>
      </c>
    </row>
    <row r="207" spans="1:18" x14ac:dyDescent="0.25">
      <c r="A207" t="s">
        <v>113</v>
      </c>
      <c r="B207" t="s">
        <v>665</v>
      </c>
      <c r="C207" t="s">
        <v>666</v>
      </c>
      <c r="D207">
        <v>70</v>
      </c>
      <c r="E207">
        <v>61</v>
      </c>
      <c r="F207">
        <v>-9</v>
      </c>
      <c r="G207" s="37">
        <v>-12.857100000000001</v>
      </c>
      <c r="H207">
        <v>2</v>
      </c>
      <c r="I207">
        <v>4</v>
      </c>
      <c r="J207">
        <v>-1</v>
      </c>
      <c r="K207">
        <v>5</v>
      </c>
      <c r="L207" t="s">
        <v>954</v>
      </c>
      <c r="M207" t="s">
        <v>941</v>
      </c>
      <c r="N207" t="s">
        <v>943</v>
      </c>
      <c r="O207">
        <v>16.440000000000001</v>
      </c>
      <c r="P207">
        <v>34204</v>
      </c>
      <c r="Q207" t="s">
        <v>933</v>
      </c>
    </row>
    <row r="208" spans="1:18" x14ac:dyDescent="0.25">
      <c r="A208" t="s">
        <v>113</v>
      </c>
      <c r="B208" t="s">
        <v>669</v>
      </c>
      <c r="C208" t="s">
        <v>670</v>
      </c>
      <c r="D208">
        <v>81</v>
      </c>
      <c r="E208">
        <v>86</v>
      </c>
      <c r="F208">
        <v>5</v>
      </c>
      <c r="G208" s="37">
        <v>6.1727999999999996</v>
      </c>
      <c r="H208">
        <v>3</v>
      </c>
      <c r="I208">
        <v>5</v>
      </c>
      <c r="J208">
        <v>0</v>
      </c>
      <c r="K208">
        <v>8</v>
      </c>
      <c r="L208" t="s">
        <v>961</v>
      </c>
      <c r="M208" t="s">
        <v>941</v>
      </c>
      <c r="N208" t="s">
        <v>941</v>
      </c>
      <c r="O208">
        <v>18.84</v>
      </c>
      <c r="P208">
        <v>39183</v>
      </c>
      <c r="Q208" t="s">
        <v>933</v>
      </c>
    </row>
    <row r="209" spans="1:17" x14ac:dyDescent="0.25">
      <c r="A209" t="s">
        <v>113</v>
      </c>
      <c r="B209" t="s">
        <v>671</v>
      </c>
      <c r="C209" t="s">
        <v>672</v>
      </c>
      <c r="D209">
        <v>515</v>
      </c>
      <c r="E209">
        <v>528</v>
      </c>
      <c r="F209">
        <v>13</v>
      </c>
      <c r="G209" s="37">
        <v>2.5243000000000002</v>
      </c>
      <c r="H209">
        <v>29</v>
      </c>
      <c r="I209">
        <v>36</v>
      </c>
      <c r="J209">
        <v>1</v>
      </c>
      <c r="K209">
        <v>66</v>
      </c>
      <c r="L209" t="s">
        <v>954</v>
      </c>
      <c r="M209" t="s">
        <v>941</v>
      </c>
      <c r="N209" t="s">
        <v>955</v>
      </c>
      <c r="O209">
        <v>12.24</v>
      </c>
      <c r="P209">
        <v>25470</v>
      </c>
      <c r="Q209" t="s">
        <v>933</v>
      </c>
    </row>
    <row r="210" spans="1:17" x14ac:dyDescent="0.25">
      <c r="A210" t="s">
        <v>113</v>
      </c>
      <c r="B210" t="s">
        <v>673</v>
      </c>
      <c r="C210" t="s">
        <v>674</v>
      </c>
      <c r="D210">
        <v>214</v>
      </c>
      <c r="E210">
        <v>210</v>
      </c>
      <c r="F210">
        <v>-4</v>
      </c>
      <c r="G210" s="37">
        <v>-1.8692</v>
      </c>
      <c r="H210">
        <v>9</v>
      </c>
      <c r="I210">
        <v>14</v>
      </c>
      <c r="J210">
        <v>0</v>
      </c>
      <c r="K210">
        <v>23</v>
      </c>
      <c r="L210" t="s">
        <v>954</v>
      </c>
      <c r="M210" t="s">
        <v>941</v>
      </c>
      <c r="N210" t="s">
        <v>955</v>
      </c>
      <c r="O210">
        <v>15.49</v>
      </c>
      <c r="P210">
        <v>32211</v>
      </c>
      <c r="Q210" t="s">
        <v>933</v>
      </c>
    </row>
    <row r="211" spans="1:17" x14ac:dyDescent="0.25">
      <c r="A211" t="s">
        <v>937</v>
      </c>
      <c r="B211" t="s">
        <v>1126</v>
      </c>
      <c r="C211" t="s">
        <v>1127</v>
      </c>
      <c r="D211">
        <v>1457</v>
      </c>
      <c r="E211">
        <v>1486</v>
      </c>
      <c r="F211">
        <v>29</v>
      </c>
      <c r="G211" s="37">
        <v>1.9903999999999999</v>
      </c>
      <c r="H211">
        <v>54</v>
      </c>
      <c r="I211">
        <v>81</v>
      </c>
      <c r="J211">
        <v>3</v>
      </c>
      <c r="K211">
        <v>138</v>
      </c>
      <c r="L211" t="s">
        <v>932</v>
      </c>
      <c r="M211" t="s">
        <v>932</v>
      </c>
      <c r="N211" t="s">
        <v>932</v>
      </c>
      <c r="O211" t="s">
        <v>115</v>
      </c>
      <c r="P211" t="s">
        <v>115</v>
      </c>
      <c r="Q211" t="s">
        <v>933</v>
      </c>
    </row>
    <row r="212" spans="1:17" x14ac:dyDescent="0.25">
      <c r="A212" t="s">
        <v>113</v>
      </c>
      <c r="B212" t="s">
        <v>675</v>
      </c>
      <c r="C212" t="s">
        <v>676</v>
      </c>
      <c r="D212">
        <v>83</v>
      </c>
      <c r="E212">
        <v>78</v>
      </c>
      <c r="F212">
        <v>-5</v>
      </c>
      <c r="G212" s="37">
        <v>-6.0240999999999998</v>
      </c>
      <c r="H212">
        <v>3</v>
      </c>
      <c r="I212">
        <v>4</v>
      </c>
      <c r="J212">
        <v>0</v>
      </c>
      <c r="K212">
        <v>7</v>
      </c>
      <c r="L212" t="s">
        <v>954</v>
      </c>
      <c r="M212" t="s">
        <v>941</v>
      </c>
      <c r="N212" t="s">
        <v>955</v>
      </c>
      <c r="O212">
        <v>12.53</v>
      </c>
      <c r="P212">
        <v>26055</v>
      </c>
      <c r="Q212" t="s">
        <v>933</v>
      </c>
    </row>
    <row r="213" spans="1:17" x14ac:dyDescent="0.25">
      <c r="A213" t="s">
        <v>113</v>
      </c>
      <c r="B213" t="s">
        <v>677</v>
      </c>
      <c r="C213" t="s">
        <v>678</v>
      </c>
      <c r="D213">
        <v>100</v>
      </c>
      <c r="E213">
        <v>102</v>
      </c>
      <c r="F213">
        <v>2</v>
      </c>
      <c r="G213" s="37">
        <v>2</v>
      </c>
      <c r="H213">
        <v>4</v>
      </c>
      <c r="I213">
        <v>6</v>
      </c>
      <c r="J213">
        <v>0</v>
      </c>
      <c r="K213">
        <v>10</v>
      </c>
      <c r="L213" t="s">
        <v>954</v>
      </c>
      <c r="M213" t="s">
        <v>941</v>
      </c>
      <c r="N213" t="s">
        <v>943</v>
      </c>
      <c r="O213">
        <v>15.94</v>
      </c>
      <c r="P213">
        <v>33158</v>
      </c>
      <c r="Q213" t="s">
        <v>933</v>
      </c>
    </row>
    <row r="214" spans="1:17" x14ac:dyDescent="0.25">
      <c r="A214" t="s">
        <v>113</v>
      </c>
      <c r="B214" t="s">
        <v>679</v>
      </c>
      <c r="C214" t="s">
        <v>680</v>
      </c>
      <c r="D214">
        <v>121</v>
      </c>
      <c r="E214">
        <v>134</v>
      </c>
      <c r="F214">
        <v>13</v>
      </c>
      <c r="G214" s="37">
        <v>10.7438</v>
      </c>
      <c r="H214">
        <v>4</v>
      </c>
      <c r="I214">
        <v>7</v>
      </c>
      <c r="J214">
        <v>1</v>
      </c>
      <c r="K214">
        <v>12</v>
      </c>
      <c r="L214" t="s">
        <v>954</v>
      </c>
      <c r="M214" t="s">
        <v>941</v>
      </c>
      <c r="N214" t="s">
        <v>943</v>
      </c>
      <c r="O214">
        <v>18.43</v>
      </c>
      <c r="P214">
        <v>38324</v>
      </c>
      <c r="Q214" t="s">
        <v>933</v>
      </c>
    </row>
    <row r="215" spans="1:17" x14ac:dyDescent="0.25">
      <c r="A215" t="s">
        <v>113</v>
      </c>
      <c r="B215" t="s">
        <v>683</v>
      </c>
      <c r="C215" t="s">
        <v>684</v>
      </c>
      <c r="D215">
        <v>75</v>
      </c>
      <c r="E215">
        <v>63</v>
      </c>
      <c r="F215">
        <v>-12</v>
      </c>
      <c r="G215" s="37">
        <v>-16</v>
      </c>
      <c r="H215">
        <v>3</v>
      </c>
      <c r="I215">
        <v>2</v>
      </c>
      <c r="J215">
        <v>-1</v>
      </c>
      <c r="K215">
        <v>4</v>
      </c>
      <c r="L215" t="s">
        <v>954</v>
      </c>
      <c r="M215" t="s">
        <v>941</v>
      </c>
      <c r="N215" t="s">
        <v>955</v>
      </c>
      <c r="O215">
        <v>25.24</v>
      </c>
      <c r="P215">
        <v>52501</v>
      </c>
      <c r="Q215" t="s">
        <v>933</v>
      </c>
    </row>
    <row r="216" spans="1:17" x14ac:dyDescent="0.25">
      <c r="A216" t="s">
        <v>113</v>
      </c>
      <c r="B216" t="s">
        <v>685</v>
      </c>
      <c r="C216" t="s">
        <v>686</v>
      </c>
      <c r="D216">
        <v>255</v>
      </c>
      <c r="E216">
        <v>212</v>
      </c>
      <c r="F216">
        <v>-43</v>
      </c>
      <c r="G216" s="37">
        <v>-16.8627</v>
      </c>
      <c r="H216">
        <v>8</v>
      </c>
      <c r="I216">
        <v>8</v>
      </c>
      <c r="J216">
        <v>-4</v>
      </c>
      <c r="K216">
        <v>12</v>
      </c>
      <c r="L216" t="s">
        <v>954</v>
      </c>
      <c r="M216" t="s">
        <v>941</v>
      </c>
      <c r="N216" t="s">
        <v>955</v>
      </c>
      <c r="O216">
        <v>25.05</v>
      </c>
      <c r="P216">
        <v>52112</v>
      </c>
      <c r="Q216" t="s">
        <v>933</v>
      </c>
    </row>
    <row r="217" spans="1:17" x14ac:dyDescent="0.25">
      <c r="A217" t="s">
        <v>113</v>
      </c>
      <c r="B217" t="s">
        <v>687</v>
      </c>
      <c r="C217" t="s">
        <v>688</v>
      </c>
      <c r="D217">
        <v>494</v>
      </c>
      <c r="E217">
        <v>532</v>
      </c>
      <c r="F217">
        <v>38</v>
      </c>
      <c r="G217" s="37">
        <v>7.6923000000000004</v>
      </c>
      <c r="H217">
        <v>18</v>
      </c>
      <c r="I217">
        <v>33</v>
      </c>
      <c r="J217">
        <v>4</v>
      </c>
      <c r="K217">
        <v>55</v>
      </c>
      <c r="L217" t="s">
        <v>954</v>
      </c>
      <c r="M217" t="s">
        <v>941</v>
      </c>
      <c r="N217" t="s">
        <v>943</v>
      </c>
      <c r="O217">
        <v>16.16</v>
      </c>
      <c r="P217">
        <v>33618</v>
      </c>
      <c r="Q217" t="s">
        <v>933</v>
      </c>
    </row>
    <row r="218" spans="1:17" x14ac:dyDescent="0.25">
      <c r="A218" t="s">
        <v>113</v>
      </c>
      <c r="B218" t="s">
        <v>689</v>
      </c>
      <c r="C218" t="s">
        <v>690</v>
      </c>
      <c r="D218">
        <v>286</v>
      </c>
      <c r="E218">
        <v>327</v>
      </c>
      <c r="F218">
        <v>41</v>
      </c>
      <c r="G218" s="37">
        <v>14.335699999999999</v>
      </c>
      <c r="H218">
        <v>11</v>
      </c>
      <c r="I218">
        <v>18</v>
      </c>
      <c r="J218">
        <v>4</v>
      </c>
      <c r="K218">
        <v>33</v>
      </c>
      <c r="L218" t="s">
        <v>954</v>
      </c>
      <c r="M218" t="s">
        <v>941</v>
      </c>
      <c r="N218" t="s">
        <v>955</v>
      </c>
      <c r="O218">
        <v>15.45</v>
      </c>
      <c r="P218">
        <v>32129</v>
      </c>
      <c r="Q218" t="s">
        <v>933</v>
      </c>
    </row>
    <row r="219" spans="1:17" x14ac:dyDescent="0.25">
      <c r="A219" t="s">
        <v>949</v>
      </c>
      <c r="B219" t="s">
        <v>1128</v>
      </c>
      <c r="C219" t="s">
        <v>1129</v>
      </c>
      <c r="D219">
        <v>1981</v>
      </c>
      <c r="E219">
        <v>1906</v>
      </c>
      <c r="F219">
        <v>-75</v>
      </c>
      <c r="G219" s="37">
        <v>-3.786</v>
      </c>
      <c r="H219">
        <v>99</v>
      </c>
      <c r="I219">
        <v>109</v>
      </c>
      <c r="J219">
        <v>-8</v>
      </c>
      <c r="K219">
        <v>200</v>
      </c>
      <c r="L219" t="s">
        <v>932</v>
      </c>
      <c r="M219" t="s">
        <v>932</v>
      </c>
      <c r="N219" t="s">
        <v>932</v>
      </c>
      <c r="O219" t="s">
        <v>115</v>
      </c>
      <c r="P219" t="s">
        <v>115</v>
      </c>
      <c r="Q219" t="s">
        <v>933</v>
      </c>
    </row>
    <row r="220" spans="1:17" x14ac:dyDescent="0.25">
      <c r="A220" t="s">
        <v>113</v>
      </c>
      <c r="B220" t="s">
        <v>693</v>
      </c>
      <c r="C220" t="s">
        <v>694</v>
      </c>
      <c r="D220">
        <v>170</v>
      </c>
      <c r="E220">
        <v>150</v>
      </c>
      <c r="F220">
        <v>-20</v>
      </c>
      <c r="G220" s="37">
        <v>-11.764699999999999</v>
      </c>
      <c r="H220">
        <v>8</v>
      </c>
      <c r="I220">
        <v>9</v>
      </c>
      <c r="J220">
        <v>-2</v>
      </c>
      <c r="K220">
        <v>15</v>
      </c>
      <c r="L220" t="s">
        <v>954</v>
      </c>
      <c r="M220" t="s">
        <v>952</v>
      </c>
      <c r="N220" t="s">
        <v>941</v>
      </c>
      <c r="O220">
        <v>26.24</v>
      </c>
      <c r="P220">
        <v>54571</v>
      </c>
      <c r="Q220" t="s">
        <v>933</v>
      </c>
    </row>
    <row r="221" spans="1:17" x14ac:dyDescent="0.25">
      <c r="A221" t="s">
        <v>113</v>
      </c>
      <c r="B221" t="s">
        <v>695</v>
      </c>
      <c r="C221" t="s">
        <v>696</v>
      </c>
      <c r="D221">
        <v>92</v>
      </c>
      <c r="E221">
        <v>68</v>
      </c>
      <c r="F221">
        <v>-24</v>
      </c>
      <c r="G221" s="37">
        <v>-26.087</v>
      </c>
      <c r="H221">
        <v>4</v>
      </c>
      <c r="I221">
        <v>4</v>
      </c>
      <c r="J221">
        <v>-2</v>
      </c>
      <c r="K221">
        <v>6</v>
      </c>
      <c r="L221" t="s">
        <v>954</v>
      </c>
      <c r="M221" t="s">
        <v>941</v>
      </c>
      <c r="N221" t="s">
        <v>943</v>
      </c>
      <c r="O221">
        <v>17.899999999999999</v>
      </c>
      <c r="P221">
        <v>37228</v>
      </c>
      <c r="Q221" t="s">
        <v>933</v>
      </c>
    </row>
    <row r="222" spans="1:17" x14ac:dyDescent="0.25">
      <c r="A222" t="s">
        <v>113</v>
      </c>
      <c r="B222" t="s">
        <v>94</v>
      </c>
      <c r="C222" t="s">
        <v>697</v>
      </c>
      <c r="D222">
        <v>532</v>
      </c>
      <c r="E222">
        <v>570</v>
      </c>
      <c r="F222">
        <v>38</v>
      </c>
      <c r="G222" s="37">
        <v>7.1429</v>
      </c>
      <c r="H222">
        <v>28</v>
      </c>
      <c r="I222">
        <v>31</v>
      </c>
      <c r="J222">
        <v>4</v>
      </c>
      <c r="K222">
        <v>63</v>
      </c>
      <c r="L222" t="s">
        <v>954</v>
      </c>
      <c r="M222" t="s">
        <v>941</v>
      </c>
      <c r="N222" t="s">
        <v>943</v>
      </c>
      <c r="O222">
        <v>16.14</v>
      </c>
      <c r="P222">
        <v>33561</v>
      </c>
      <c r="Q222" t="s">
        <v>933</v>
      </c>
    </row>
    <row r="223" spans="1:17" x14ac:dyDescent="0.25">
      <c r="A223" t="s">
        <v>113</v>
      </c>
      <c r="B223" t="s">
        <v>698</v>
      </c>
      <c r="C223" t="s">
        <v>1183</v>
      </c>
      <c r="D223">
        <v>1187</v>
      </c>
      <c r="E223">
        <v>1118</v>
      </c>
      <c r="F223">
        <v>-69</v>
      </c>
      <c r="G223" s="37">
        <v>-5.8129999999999997</v>
      </c>
      <c r="H223">
        <v>59</v>
      </c>
      <c r="I223">
        <v>64</v>
      </c>
      <c r="J223">
        <v>-7</v>
      </c>
      <c r="K223">
        <v>116</v>
      </c>
      <c r="L223" t="s">
        <v>954</v>
      </c>
      <c r="M223" t="s">
        <v>941</v>
      </c>
      <c r="N223" t="s">
        <v>955</v>
      </c>
      <c r="O223">
        <v>16.05</v>
      </c>
      <c r="P223">
        <v>33390</v>
      </c>
      <c r="Q223" t="s">
        <v>933</v>
      </c>
    </row>
    <row r="224" spans="1:17" x14ac:dyDescent="0.25">
      <c r="A224" t="s">
        <v>937</v>
      </c>
      <c r="B224" t="s">
        <v>1130</v>
      </c>
      <c r="C224" t="s">
        <v>1131</v>
      </c>
      <c r="D224">
        <v>2682</v>
      </c>
      <c r="E224">
        <v>2802</v>
      </c>
      <c r="F224">
        <v>120</v>
      </c>
      <c r="G224" s="37">
        <v>4.4743000000000004</v>
      </c>
      <c r="H224">
        <v>145</v>
      </c>
      <c r="I224">
        <v>163</v>
      </c>
      <c r="J224">
        <v>12</v>
      </c>
      <c r="K224">
        <v>320</v>
      </c>
      <c r="L224" t="s">
        <v>932</v>
      </c>
      <c r="M224" t="s">
        <v>932</v>
      </c>
      <c r="N224" t="s">
        <v>932</v>
      </c>
      <c r="O224" t="s">
        <v>115</v>
      </c>
      <c r="P224" t="s">
        <v>115</v>
      </c>
      <c r="Q224" t="s">
        <v>933</v>
      </c>
    </row>
    <row r="225" spans="1:17" x14ac:dyDescent="0.25">
      <c r="A225" t="s">
        <v>113</v>
      </c>
      <c r="B225" t="s">
        <v>706</v>
      </c>
      <c r="C225" t="s">
        <v>707</v>
      </c>
      <c r="D225">
        <v>2364</v>
      </c>
      <c r="E225">
        <v>2449</v>
      </c>
      <c r="F225">
        <v>85</v>
      </c>
      <c r="G225" s="37">
        <v>3.5956000000000001</v>
      </c>
      <c r="H225">
        <v>131</v>
      </c>
      <c r="I225">
        <v>143</v>
      </c>
      <c r="J225">
        <v>8</v>
      </c>
      <c r="K225">
        <v>282</v>
      </c>
      <c r="L225" t="s">
        <v>954</v>
      </c>
      <c r="M225" t="s">
        <v>941</v>
      </c>
      <c r="N225" t="s">
        <v>955</v>
      </c>
      <c r="O225">
        <v>14.97</v>
      </c>
      <c r="P225">
        <v>31137</v>
      </c>
      <c r="Q225" t="s">
        <v>933</v>
      </c>
    </row>
    <row r="226" spans="1:17" x14ac:dyDescent="0.25">
      <c r="A226" t="s">
        <v>113</v>
      </c>
      <c r="B226" t="s">
        <v>710</v>
      </c>
      <c r="C226" t="s">
        <v>711</v>
      </c>
      <c r="D226">
        <v>52</v>
      </c>
      <c r="E226">
        <v>59</v>
      </c>
      <c r="F226">
        <v>7</v>
      </c>
      <c r="G226" s="37">
        <v>13.461499999999999</v>
      </c>
      <c r="H226">
        <v>2</v>
      </c>
      <c r="I226">
        <v>4</v>
      </c>
      <c r="J226">
        <v>1</v>
      </c>
      <c r="K226">
        <v>7</v>
      </c>
      <c r="L226" t="s">
        <v>954</v>
      </c>
      <c r="M226" t="s">
        <v>941</v>
      </c>
      <c r="N226" t="s">
        <v>955</v>
      </c>
      <c r="O226">
        <v>20.190000000000001</v>
      </c>
      <c r="P226">
        <v>41988</v>
      </c>
      <c r="Q226" t="s">
        <v>933</v>
      </c>
    </row>
    <row r="227" spans="1:17" x14ac:dyDescent="0.25">
      <c r="A227" t="s">
        <v>934</v>
      </c>
      <c r="B227" t="s">
        <v>1133</v>
      </c>
      <c r="C227" t="s">
        <v>1134</v>
      </c>
      <c r="D227">
        <v>3660</v>
      </c>
      <c r="E227">
        <v>3547</v>
      </c>
      <c r="F227">
        <v>-113</v>
      </c>
      <c r="G227" s="37">
        <v>-3.0874000000000001</v>
      </c>
      <c r="H227">
        <v>152</v>
      </c>
      <c r="I227">
        <v>411</v>
      </c>
      <c r="J227">
        <v>-11</v>
      </c>
      <c r="K227">
        <v>552</v>
      </c>
      <c r="L227" t="s">
        <v>932</v>
      </c>
      <c r="M227" t="s">
        <v>932</v>
      </c>
      <c r="N227" t="s">
        <v>932</v>
      </c>
      <c r="O227">
        <v>14.38</v>
      </c>
      <c r="P227">
        <v>29903</v>
      </c>
      <c r="Q227" t="s">
        <v>933</v>
      </c>
    </row>
    <row r="228" spans="1:17" x14ac:dyDescent="0.25">
      <c r="A228" t="s">
        <v>937</v>
      </c>
      <c r="B228" t="s">
        <v>1135</v>
      </c>
      <c r="C228" t="s">
        <v>1136</v>
      </c>
      <c r="D228">
        <v>52</v>
      </c>
      <c r="E228">
        <v>56</v>
      </c>
      <c r="F228">
        <v>4</v>
      </c>
      <c r="G228" s="37">
        <v>7.6923000000000004</v>
      </c>
      <c r="H228">
        <v>2</v>
      </c>
      <c r="I228">
        <v>6</v>
      </c>
      <c r="J228">
        <v>0</v>
      </c>
      <c r="K228">
        <v>8</v>
      </c>
      <c r="L228" t="s">
        <v>932</v>
      </c>
      <c r="M228" t="s">
        <v>932</v>
      </c>
      <c r="N228" t="s">
        <v>932</v>
      </c>
      <c r="O228" t="s">
        <v>115</v>
      </c>
      <c r="P228" t="s">
        <v>115</v>
      </c>
      <c r="Q228" t="s">
        <v>933</v>
      </c>
    </row>
    <row r="229" spans="1:17" x14ac:dyDescent="0.25">
      <c r="A229" t="s">
        <v>937</v>
      </c>
      <c r="B229" t="s">
        <v>1137</v>
      </c>
      <c r="C229" t="s">
        <v>1138</v>
      </c>
      <c r="D229">
        <v>3608</v>
      </c>
      <c r="E229">
        <v>3491</v>
      </c>
      <c r="F229">
        <v>-117</v>
      </c>
      <c r="G229" s="37">
        <v>-3.2427999999999999</v>
      </c>
      <c r="H229">
        <v>150</v>
      </c>
      <c r="I229">
        <v>405</v>
      </c>
      <c r="J229">
        <v>-12</v>
      </c>
      <c r="K229">
        <v>543</v>
      </c>
      <c r="L229" t="s">
        <v>932</v>
      </c>
      <c r="M229" t="s">
        <v>932</v>
      </c>
      <c r="N229" t="s">
        <v>932</v>
      </c>
      <c r="O229" t="s">
        <v>115</v>
      </c>
      <c r="P229" t="s">
        <v>115</v>
      </c>
      <c r="Q229" t="s">
        <v>933</v>
      </c>
    </row>
    <row r="230" spans="1:17" x14ac:dyDescent="0.25">
      <c r="A230" t="s">
        <v>113</v>
      </c>
      <c r="B230" t="s">
        <v>716</v>
      </c>
      <c r="C230" t="s">
        <v>717</v>
      </c>
      <c r="D230">
        <v>1779</v>
      </c>
      <c r="E230">
        <v>1720</v>
      </c>
      <c r="F230">
        <v>-59</v>
      </c>
      <c r="G230" s="37">
        <v>-3.3165</v>
      </c>
      <c r="H230">
        <v>74</v>
      </c>
      <c r="I230">
        <v>200</v>
      </c>
      <c r="J230">
        <v>-6</v>
      </c>
      <c r="K230">
        <v>268</v>
      </c>
      <c r="L230" t="s">
        <v>942</v>
      </c>
      <c r="M230" t="s">
        <v>941</v>
      </c>
      <c r="N230" t="s">
        <v>955</v>
      </c>
      <c r="O230">
        <v>13.09</v>
      </c>
      <c r="P230">
        <v>27220</v>
      </c>
      <c r="Q230" t="s">
        <v>933</v>
      </c>
    </row>
    <row r="231" spans="1:17" x14ac:dyDescent="0.25">
      <c r="A231" t="s">
        <v>934</v>
      </c>
      <c r="B231" t="s">
        <v>1139</v>
      </c>
      <c r="C231" t="s">
        <v>1140</v>
      </c>
      <c r="D231">
        <v>3447</v>
      </c>
      <c r="E231">
        <v>4062</v>
      </c>
      <c r="F231">
        <v>615</v>
      </c>
      <c r="G231" s="37">
        <v>17.8416</v>
      </c>
      <c r="H231">
        <v>106</v>
      </c>
      <c r="I231">
        <v>272</v>
      </c>
      <c r="J231">
        <v>62</v>
      </c>
      <c r="K231">
        <v>440</v>
      </c>
      <c r="L231" t="s">
        <v>932</v>
      </c>
      <c r="M231" t="s">
        <v>932</v>
      </c>
      <c r="N231" t="s">
        <v>932</v>
      </c>
      <c r="O231">
        <v>20.56</v>
      </c>
      <c r="P231">
        <v>42770</v>
      </c>
      <c r="Q231" t="s">
        <v>933</v>
      </c>
    </row>
    <row r="232" spans="1:17" x14ac:dyDescent="0.25">
      <c r="A232" t="s">
        <v>937</v>
      </c>
      <c r="B232" t="s">
        <v>1141</v>
      </c>
      <c r="C232" t="s">
        <v>1142</v>
      </c>
      <c r="D232">
        <v>456</v>
      </c>
      <c r="E232">
        <v>541</v>
      </c>
      <c r="F232">
        <v>85</v>
      </c>
      <c r="G232" s="37">
        <v>18.6404</v>
      </c>
      <c r="H232">
        <v>14</v>
      </c>
      <c r="I232">
        <v>32</v>
      </c>
      <c r="J232">
        <v>8</v>
      </c>
      <c r="K232">
        <v>54</v>
      </c>
      <c r="L232" t="s">
        <v>932</v>
      </c>
      <c r="M232" t="s">
        <v>932</v>
      </c>
      <c r="N232" t="s">
        <v>932</v>
      </c>
      <c r="O232" t="s">
        <v>115</v>
      </c>
      <c r="P232" t="s">
        <v>115</v>
      </c>
      <c r="Q232" t="s">
        <v>933</v>
      </c>
    </row>
    <row r="233" spans="1:17" x14ac:dyDescent="0.25">
      <c r="A233" t="s">
        <v>113</v>
      </c>
      <c r="B233" t="s">
        <v>718</v>
      </c>
      <c r="C233" t="s">
        <v>719</v>
      </c>
      <c r="D233">
        <v>456</v>
      </c>
      <c r="E233">
        <v>541</v>
      </c>
      <c r="F233">
        <v>85</v>
      </c>
      <c r="G233" s="37">
        <v>18.6404</v>
      </c>
      <c r="H233">
        <v>14</v>
      </c>
      <c r="I233">
        <v>32</v>
      </c>
      <c r="J233">
        <v>8</v>
      </c>
      <c r="K233">
        <v>54</v>
      </c>
      <c r="L233" t="s">
        <v>954</v>
      </c>
      <c r="M233" t="s">
        <v>986</v>
      </c>
      <c r="N233" t="s">
        <v>941</v>
      </c>
      <c r="O233">
        <v>31.89</v>
      </c>
      <c r="P233">
        <v>66326</v>
      </c>
      <c r="Q233" t="s">
        <v>933</v>
      </c>
    </row>
    <row r="234" spans="1:17" x14ac:dyDescent="0.25">
      <c r="A234" t="s">
        <v>937</v>
      </c>
      <c r="B234" t="s">
        <v>1143</v>
      </c>
      <c r="C234" t="s">
        <v>1144</v>
      </c>
      <c r="D234">
        <v>2255</v>
      </c>
      <c r="E234">
        <v>2558</v>
      </c>
      <c r="F234">
        <v>303</v>
      </c>
      <c r="G234" s="37">
        <v>13.4368</v>
      </c>
      <c r="H234">
        <v>70</v>
      </c>
      <c r="I234">
        <v>164</v>
      </c>
      <c r="J234">
        <v>30</v>
      </c>
      <c r="K234">
        <v>264</v>
      </c>
      <c r="L234" t="s">
        <v>932</v>
      </c>
      <c r="M234" t="s">
        <v>932</v>
      </c>
      <c r="N234" t="s">
        <v>932</v>
      </c>
      <c r="O234" t="s">
        <v>115</v>
      </c>
      <c r="P234" t="s">
        <v>115</v>
      </c>
      <c r="Q234" t="s">
        <v>933</v>
      </c>
    </row>
    <row r="235" spans="1:17" x14ac:dyDescent="0.25">
      <c r="A235" t="s">
        <v>113</v>
      </c>
      <c r="B235" t="s">
        <v>720</v>
      </c>
      <c r="C235" t="s">
        <v>721</v>
      </c>
      <c r="D235">
        <v>132</v>
      </c>
      <c r="E235">
        <v>135</v>
      </c>
      <c r="F235">
        <v>3</v>
      </c>
      <c r="G235" s="37">
        <v>2.2726999999999999</v>
      </c>
      <c r="H235">
        <v>4</v>
      </c>
      <c r="I235">
        <v>8</v>
      </c>
      <c r="J235">
        <v>0</v>
      </c>
      <c r="K235">
        <v>12</v>
      </c>
      <c r="L235" t="s">
        <v>954</v>
      </c>
      <c r="M235" t="s">
        <v>941</v>
      </c>
      <c r="N235" t="s">
        <v>1046</v>
      </c>
      <c r="O235">
        <v>18.62</v>
      </c>
      <c r="P235">
        <v>38723</v>
      </c>
      <c r="Q235" t="s">
        <v>933</v>
      </c>
    </row>
    <row r="236" spans="1:17" x14ac:dyDescent="0.25">
      <c r="A236" t="s">
        <v>113</v>
      </c>
      <c r="B236" t="s">
        <v>722</v>
      </c>
      <c r="C236" t="s">
        <v>723</v>
      </c>
      <c r="D236">
        <v>165</v>
      </c>
      <c r="E236">
        <v>223</v>
      </c>
      <c r="F236">
        <v>58</v>
      </c>
      <c r="G236" s="37">
        <v>35.151499999999999</v>
      </c>
      <c r="H236">
        <v>5</v>
      </c>
      <c r="I236">
        <v>13</v>
      </c>
      <c r="J236">
        <v>6</v>
      </c>
      <c r="K236">
        <v>24</v>
      </c>
      <c r="L236" t="s">
        <v>942</v>
      </c>
      <c r="M236" t="s">
        <v>941</v>
      </c>
      <c r="N236" t="s">
        <v>943</v>
      </c>
      <c r="O236">
        <v>19.09</v>
      </c>
      <c r="P236">
        <v>39717</v>
      </c>
      <c r="Q236" t="s">
        <v>933</v>
      </c>
    </row>
    <row r="237" spans="1:17" x14ac:dyDescent="0.25">
      <c r="A237" t="s">
        <v>113</v>
      </c>
      <c r="B237" t="s">
        <v>74</v>
      </c>
      <c r="C237" t="s">
        <v>75</v>
      </c>
      <c r="D237">
        <v>759</v>
      </c>
      <c r="E237">
        <v>908</v>
      </c>
      <c r="F237">
        <v>149</v>
      </c>
      <c r="G237" s="37">
        <v>19.6311</v>
      </c>
      <c r="H237">
        <v>25</v>
      </c>
      <c r="I237">
        <v>56</v>
      </c>
      <c r="J237">
        <v>15</v>
      </c>
      <c r="K237">
        <v>96</v>
      </c>
      <c r="L237" t="s">
        <v>942</v>
      </c>
      <c r="M237" t="s">
        <v>941</v>
      </c>
      <c r="N237" t="s">
        <v>955</v>
      </c>
      <c r="O237">
        <v>15.2</v>
      </c>
      <c r="P237">
        <v>31616</v>
      </c>
      <c r="Q237" t="s">
        <v>933</v>
      </c>
    </row>
    <row r="238" spans="1:17" x14ac:dyDescent="0.25">
      <c r="A238" t="s">
        <v>113</v>
      </c>
      <c r="B238" t="s">
        <v>726</v>
      </c>
      <c r="C238" t="s">
        <v>727</v>
      </c>
      <c r="D238">
        <v>266</v>
      </c>
      <c r="E238">
        <v>286</v>
      </c>
      <c r="F238">
        <v>20</v>
      </c>
      <c r="G238" s="37">
        <v>7.5187999999999997</v>
      </c>
      <c r="H238">
        <v>9</v>
      </c>
      <c r="I238">
        <v>20</v>
      </c>
      <c r="J238">
        <v>2</v>
      </c>
      <c r="K238">
        <v>31</v>
      </c>
      <c r="L238" t="s">
        <v>954</v>
      </c>
      <c r="M238" t="s">
        <v>941</v>
      </c>
      <c r="N238" t="s">
        <v>943</v>
      </c>
      <c r="O238">
        <v>19.68</v>
      </c>
      <c r="P238">
        <v>40941</v>
      </c>
      <c r="Q238" t="s">
        <v>933</v>
      </c>
    </row>
    <row r="239" spans="1:17" x14ac:dyDescent="0.25">
      <c r="A239" t="s">
        <v>113</v>
      </c>
      <c r="B239" t="s">
        <v>728</v>
      </c>
      <c r="C239" t="s">
        <v>729</v>
      </c>
      <c r="D239">
        <v>210</v>
      </c>
      <c r="E239">
        <v>237</v>
      </c>
      <c r="F239">
        <v>27</v>
      </c>
      <c r="G239" s="37">
        <v>12.857100000000001</v>
      </c>
      <c r="H239">
        <v>6</v>
      </c>
      <c r="I239">
        <v>16</v>
      </c>
      <c r="J239">
        <v>3</v>
      </c>
      <c r="K239">
        <v>25</v>
      </c>
      <c r="L239" t="s">
        <v>954</v>
      </c>
      <c r="M239" t="s">
        <v>941</v>
      </c>
      <c r="N239" t="s">
        <v>1046</v>
      </c>
      <c r="O239">
        <v>24.12</v>
      </c>
      <c r="P239">
        <v>50171</v>
      </c>
      <c r="Q239" t="s">
        <v>933</v>
      </c>
    </row>
    <row r="240" spans="1:17" x14ac:dyDescent="0.25">
      <c r="A240" t="s">
        <v>113</v>
      </c>
      <c r="B240" t="s">
        <v>734</v>
      </c>
      <c r="C240" t="s">
        <v>735</v>
      </c>
      <c r="D240">
        <v>95</v>
      </c>
      <c r="E240">
        <v>88</v>
      </c>
      <c r="F240">
        <v>-7</v>
      </c>
      <c r="G240" s="37">
        <v>-7.3684000000000003</v>
      </c>
      <c r="H240">
        <v>3</v>
      </c>
      <c r="I240">
        <v>5</v>
      </c>
      <c r="J240">
        <v>-1</v>
      </c>
      <c r="K240">
        <v>7</v>
      </c>
      <c r="L240" t="s">
        <v>942</v>
      </c>
      <c r="M240" t="s">
        <v>941</v>
      </c>
      <c r="N240" t="s">
        <v>943</v>
      </c>
      <c r="O240">
        <v>17.39</v>
      </c>
      <c r="P240">
        <v>36172</v>
      </c>
      <c r="Q240" t="s">
        <v>933</v>
      </c>
    </row>
    <row r="241" spans="1:17" x14ac:dyDescent="0.25">
      <c r="A241" t="s">
        <v>113</v>
      </c>
      <c r="B241" t="s">
        <v>736</v>
      </c>
      <c r="C241" t="s">
        <v>737</v>
      </c>
      <c r="D241">
        <v>319</v>
      </c>
      <c r="E241">
        <v>348</v>
      </c>
      <c r="F241">
        <v>29</v>
      </c>
      <c r="G241" s="37">
        <v>9.0908999999999995</v>
      </c>
      <c r="H241">
        <v>10</v>
      </c>
      <c r="I241">
        <v>24</v>
      </c>
      <c r="J241">
        <v>3</v>
      </c>
      <c r="K241">
        <v>37</v>
      </c>
      <c r="L241" t="s">
        <v>954</v>
      </c>
      <c r="M241" t="s">
        <v>941</v>
      </c>
      <c r="N241" t="s">
        <v>1046</v>
      </c>
      <c r="O241">
        <v>22.45</v>
      </c>
      <c r="P241">
        <v>46686</v>
      </c>
      <c r="Q241" t="s">
        <v>933</v>
      </c>
    </row>
    <row r="242" spans="1:17" x14ac:dyDescent="0.25">
      <c r="A242" t="s">
        <v>113</v>
      </c>
      <c r="B242" t="s">
        <v>742</v>
      </c>
      <c r="C242" t="s">
        <v>743</v>
      </c>
      <c r="D242">
        <v>106</v>
      </c>
      <c r="E242">
        <v>93</v>
      </c>
      <c r="F242">
        <v>-13</v>
      </c>
      <c r="G242" s="37">
        <v>-12.264200000000001</v>
      </c>
      <c r="H242">
        <v>3</v>
      </c>
      <c r="I242">
        <v>6</v>
      </c>
      <c r="J242">
        <v>-1</v>
      </c>
      <c r="K242">
        <v>8</v>
      </c>
      <c r="L242" t="s">
        <v>954</v>
      </c>
      <c r="M242" t="s">
        <v>941</v>
      </c>
      <c r="N242" t="s">
        <v>1046</v>
      </c>
      <c r="O242">
        <v>20.260000000000002</v>
      </c>
      <c r="P242">
        <v>42131</v>
      </c>
      <c r="Q242" t="s">
        <v>933</v>
      </c>
    </row>
    <row r="243" spans="1:17" x14ac:dyDescent="0.25">
      <c r="A243" t="s">
        <v>949</v>
      </c>
      <c r="B243" t="s">
        <v>1146</v>
      </c>
      <c r="C243" t="s">
        <v>1147</v>
      </c>
      <c r="D243">
        <v>81</v>
      </c>
      <c r="E243">
        <v>96</v>
      </c>
      <c r="F243">
        <v>15</v>
      </c>
      <c r="G243" s="37">
        <v>18.5185</v>
      </c>
      <c r="H243">
        <v>3</v>
      </c>
      <c r="I243">
        <v>8</v>
      </c>
      <c r="J243">
        <v>2</v>
      </c>
      <c r="K243">
        <v>13</v>
      </c>
      <c r="L243" t="s">
        <v>932</v>
      </c>
      <c r="M243" t="s">
        <v>932</v>
      </c>
      <c r="N243" t="s">
        <v>932</v>
      </c>
      <c r="O243" t="s">
        <v>115</v>
      </c>
      <c r="P243" t="s">
        <v>115</v>
      </c>
      <c r="Q243" t="s">
        <v>933</v>
      </c>
    </row>
    <row r="244" spans="1:17" x14ac:dyDescent="0.25">
      <c r="A244" t="s">
        <v>937</v>
      </c>
      <c r="B244" t="s">
        <v>1148</v>
      </c>
      <c r="C244" t="s">
        <v>1149</v>
      </c>
      <c r="D244">
        <v>175</v>
      </c>
      <c r="E244">
        <v>175</v>
      </c>
      <c r="F244">
        <v>0</v>
      </c>
      <c r="G244" s="37">
        <v>0</v>
      </c>
      <c r="H244">
        <v>7</v>
      </c>
      <c r="I244">
        <v>11</v>
      </c>
      <c r="J244">
        <v>0</v>
      </c>
      <c r="K244">
        <v>18</v>
      </c>
      <c r="L244" t="s">
        <v>932</v>
      </c>
      <c r="M244" t="s">
        <v>932</v>
      </c>
      <c r="N244" t="s">
        <v>932</v>
      </c>
      <c r="O244" t="s">
        <v>115</v>
      </c>
      <c r="P244" t="s">
        <v>115</v>
      </c>
      <c r="Q244" t="s">
        <v>933</v>
      </c>
    </row>
    <row r="245" spans="1:17" x14ac:dyDescent="0.25">
      <c r="A245" t="s">
        <v>113</v>
      </c>
      <c r="B245" t="s">
        <v>750</v>
      </c>
      <c r="C245" t="s">
        <v>751</v>
      </c>
      <c r="D245">
        <v>136</v>
      </c>
      <c r="E245">
        <v>136</v>
      </c>
      <c r="F245">
        <v>0</v>
      </c>
      <c r="G245" s="37">
        <v>0</v>
      </c>
      <c r="H245">
        <v>5</v>
      </c>
      <c r="I245">
        <v>8</v>
      </c>
      <c r="J245">
        <v>0</v>
      </c>
      <c r="K245">
        <v>13</v>
      </c>
      <c r="L245" t="s">
        <v>954</v>
      </c>
      <c r="M245" t="s">
        <v>941</v>
      </c>
      <c r="N245" t="s">
        <v>943</v>
      </c>
      <c r="O245">
        <v>15.8</v>
      </c>
      <c r="P245">
        <v>32856</v>
      </c>
      <c r="Q245" t="s">
        <v>933</v>
      </c>
    </row>
    <row r="246" spans="1:17" x14ac:dyDescent="0.25">
      <c r="A246" t="s">
        <v>937</v>
      </c>
      <c r="B246" t="s">
        <v>1150</v>
      </c>
      <c r="C246" t="s">
        <v>1151</v>
      </c>
      <c r="D246">
        <v>480</v>
      </c>
      <c r="E246">
        <v>692</v>
      </c>
      <c r="F246">
        <v>212</v>
      </c>
      <c r="G246" s="37">
        <v>44.166699999999999</v>
      </c>
      <c r="H246">
        <v>12</v>
      </c>
      <c r="I246">
        <v>56</v>
      </c>
      <c r="J246">
        <v>21</v>
      </c>
      <c r="K246">
        <v>89</v>
      </c>
      <c r="L246" t="s">
        <v>932</v>
      </c>
      <c r="M246" t="s">
        <v>932</v>
      </c>
      <c r="N246" t="s">
        <v>932</v>
      </c>
      <c r="O246" t="s">
        <v>115</v>
      </c>
      <c r="P246" t="s">
        <v>115</v>
      </c>
      <c r="Q246" t="s">
        <v>933</v>
      </c>
    </row>
    <row r="247" spans="1:17" x14ac:dyDescent="0.25">
      <c r="A247" t="s">
        <v>113</v>
      </c>
      <c r="B247" t="s">
        <v>756</v>
      </c>
      <c r="C247" t="s">
        <v>757</v>
      </c>
      <c r="D247">
        <v>158</v>
      </c>
      <c r="E247">
        <v>238</v>
      </c>
      <c r="F247">
        <v>80</v>
      </c>
      <c r="G247" s="37">
        <v>50.632899999999999</v>
      </c>
      <c r="H247">
        <v>4</v>
      </c>
      <c r="I247">
        <v>19</v>
      </c>
      <c r="J247">
        <v>8</v>
      </c>
      <c r="K247">
        <v>31</v>
      </c>
      <c r="L247" t="s">
        <v>942</v>
      </c>
      <c r="M247" t="s">
        <v>941</v>
      </c>
      <c r="N247" t="s">
        <v>943</v>
      </c>
      <c r="O247">
        <v>26.86</v>
      </c>
      <c r="P247">
        <v>55860</v>
      </c>
      <c r="Q247" t="s">
        <v>933</v>
      </c>
    </row>
    <row r="248" spans="1:17" x14ac:dyDescent="0.25">
      <c r="A248" t="s">
        <v>113</v>
      </c>
      <c r="B248" t="s">
        <v>78</v>
      </c>
      <c r="C248" t="s">
        <v>79</v>
      </c>
      <c r="D248">
        <v>199</v>
      </c>
      <c r="E248">
        <v>274</v>
      </c>
      <c r="F248">
        <v>75</v>
      </c>
      <c r="G248" s="37">
        <v>37.688400000000001</v>
      </c>
      <c r="H248">
        <v>5</v>
      </c>
      <c r="I248">
        <v>23</v>
      </c>
      <c r="J248">
        <v>8</v>
      </c>
      <c r="K248">
        <v>36</v>
      </c>
      <c r="L248" t="s">
        <v>942</v>
      </c>
      <c r="M248" t="s">
        <v>941</v>
      </c>
      <c r="N248" t="s">
        <v>943</v>
      </c>
      <c r="O248">
        <v>18.59</v>
      </c>
      <c r="P248">
        <v>38661</v>
      </c>
      <c r="Q248" t="s">
        <v>933</v>
      </c>
    </row>
    <row r="249" spans="1:17" x14ac:dyDescent="0.25">
      <c r="A249" t="s">
        <v>934</v>
      </c>
      <c r="B249" t="s">
        <v>1152</v>
      </c>
      <c r="C249" t="s">
        <v>1153</v>
      </c>
      <c r="D249">
        <v>3635</v>
      </c>
      <c r="E249">
        <v>4037</v>
      </c>
      <c r="F249">
        <v>402</v>
      </c>
      <c r="G249" s="37">
        <v>11.059100000000001</v>
      </c>
      <c r="H249">
        <v>119</v>
      </c>
      <c r="I249">
        <v>246</v>
      </c>
      <c r="J249">
        <v>40</v>
      </c>
      <c r="K249">
        <v>405</v>
      </c>
      <c r="L249" t="s">
        <v>932</v>
      </c>
      <c r="M249" t="s">
        <v>932</v>
      </c>
      <c r="N249" t="s">
        <v>932</v>
      </c>
      <c r="O249">
        <v>21.87</v>
      </c>
      <c r="P249">
        <v>45494</v>
      </c>
      <c r="Q249" t="s">
        <v>933</v>
      </c>
    </row>
    <row r="250" spans="1:17" x14ac:dyDescent="0.25">
      <c r="A250" t="s">
        <v>937</v>
      </c>
      <c r="B250" t="s">
        <v>1154</v>
      </c>
      <c r="C250" t="s">
        <v>1155</v>
      </c>
      <c r="D250">
        <v>253</v>
      </c>
      <c r="E250">
        <v>288</v>
      </c>
      <c r="F250">
        <v>35</v>
      </c>
      <c r="G250" s="37">
        <v>13.834</v>
      </c>
      <c r="H250">
        <v>8</v>
      </c>
      <c r="I250">
        <v>16</v>
      </c>
      <c r="J250">
        <v>4</v>
      </c>
      <c r="K250">
        <v>28</v>
      </c>
      <c r="L250" t="s">
        <v>932</v>
      </c>
      <c r="M250" t="s">
        <v>932</v>
      </c>
      <c r="N250" t="s">
        <v>932</v>
      </c>
      <c r="O250" t="s">
        <v>115</v>
      </c>
      <c r="P250" t="s">
        <v>115</v>
      </c>
      <c r="Q250" t="s">
        <v>933</v>
      </c>
    </row>
    <row r="251" spans="1:17" x14ac:dyDescent="0.25">
      <c r="A251" t="s">
        <v>113</v>
      </c>
      <c r="B251" t="s">
        <v>758</v>
      </c>
      <c r="C251" t="s">
        <v>759</v>
      </c>
      <c r="D251">
        <v>253</v>
      </c>
      <c r="E251">
        <v>288</v>
      </c>
      <c r="F251">
        <v>35</v>
      </c>
      <c r="G251" s="37">
        <v>13.834</v>
      </c>
      <c r="H251">
        <v>8</v>
      </c>
      <c r="I251">
        <v>16</v>
      </c>
      <c r="J251">
        <v>4</v>
      </c>
      <c r="K251">
        <v>28</v>
      </c>
      <c r="L251" t="s">
        <v>954</v>
      </c>
      <c r="M251" t="s">
        <v>952</v>
      </c>
      <c r="N251" t="s">
        <v>941</v>
      </c>
      <c r="O251">
        <v>30.35</v>
      </c>
      <c r="P251">
        <v>63130</v>
      </c>
      <c r="Q251" t="s">
        <v>933</v>
      </c>
    </row>
    <row r="252" spans="1:17" x14ac:dyDescent="0.25">
      <c r="A252" t="s">
        <v>937</v>
      </c>
      <c r="B252" t="s">
        <v>1156</v>
      </c>
      <c r="C252" t="s">
        <v>1157</v>
      </c>
      <c r="D252">
        <v>241</v>
      </c>
      <c r="E252">
        <v>256</v>
      </c>
      <c r="F252">
        <v>15</v>
      </c>
      <c r="G252" s="37">
        <v>6.2241</v>
      </c>
      <c r="H252">
        <v>8</v>
      </c>
      <c r="I252">
        <v>18</v>
      </c>
      <c r="J252">
        <v>2</v>
      </c>
      <c r="K252">
        <v>28</v>
      </c>
      <c r="L252" t="s">
        <v>932</v>
      </c>
      <c r="M252" t="s">
        <v>932</v>
      </c>
      <c r="N252" t="s">
        <v>932</v>
      </c>
      <c r="O252" t="s">
        <v>115</v>
      </c>
      <c r="P252" t="s">
        <v>115</v>
      </c>
      <c r="Q252" t="s">
        <v>933</v>
      </c>
    </row>
    <row r="253" spans="1:17" x14ac:dyDescent="0.25">
      <c r="A253" t="s">
        <v>113</v>
      </c>
      <c r="B253" t="s">
        <v>762</v>
      </c>
      <c r="C253" t="s">
        <v>1162</v>
      </c>
      <c r="D253">
        <v>134</v>
      </c>
      <c r="E253">
        <v>133</v>
      </c>
      <c r="F253">
        <v>-1</v>
      </c>
      <c r="G253" s="37">
        <v>-0.74629999999999996</v>
      </c>
      <c r="H253">
        <v>5</v>
      </c>
      <c r="I253">
        <v>10</v>
      </c>
      <c r="J253">
        <v>0</v>
      </c>
      <c r="K253">
        <v>15</v>
      </c>
      <c r="L253" t="s">
        <v>958</v>
      </c>
      <c r="M253" t="s">
        <v>941</v>
      </c>
      <c r="N253" t="s">
        <v>943</v>
      </c>
      <c r="O253">
        <v>24.81</v>
      </c>
      <c r="P253">
        <v>51596</v>
      </c>
      <c r="Q253" t="s">
        <v>933</v>
      </c>
    </row>
    <row r="254" spans="1:17" x14ac:dyDescent="0.25">
      <c r="A254" t="s">
        <v>937</v>
      </c>
      <c r="B254" t="s">
        <v>1158</v>
      </c>
      <c r="C254" t="s">
        <v>1159</v>
      </c>
      <c r="D254">
        <v>1381</v>
      </c>
      <c r="E254">
        <v>1520</v>
      </c>
      <c r="F254">
        <v>139</v>
      </c>
      <c r="G254" s="37">
        <v>10.065200000000001</v>
      </c>
      <c r="H254">
        <v>44</v>
      </c>
      <c r="I254">
        <v>97</v>
      </c>
      <c r="J254">
        <v>14</v>
      </c>
      <c r="K254">
        <v>155</v>
      </c>
      <c r="L254" t="s">
        <v>932</v>
      </c>
      <c r="M254" t="s">
        <v>932</v>
      </c>
      <c r="N254" t="s">
        <v>932</v>
      </c>
      <c r="O254" t="s">
        <v>115</v>
      </c>
      <c r="P254" t="s">
        <v>115</v>
      </c>
      <c r="Q254" t="s">
        <v>933</v>
      </c>
    </row>
    <row r="255" spans="1:17" x14ac:dyDescent="0.25">
      <c r="A255" t="s">
        <v>113</v>
      </c>
      <c r="B255" t="s">
        <v>772</v>
      </c>
      <c r="C255" t="s">
        <v>773</v>
      </c>
      <c r="D255">
        <v>236</v>
      </c>
      <c r="E255">
        <v>235</v>
      </c>
      <c r="F255">
        <v>-1</v>
      </c>
      <c r="G255" s="37">
        <v>-0.42370000000000002</v>
      </c>
      <c r="H255">
        <v>8</v>
      </c>
      <c r="I255">
        <v>14</v>
      </c>
      <c r="J255">
        <v>0</v>
      </c>
      <c r="K255">
        <v>22</v>
      </c>
      <c r="L255" t="s">
        <v>954</v>
      </c>
      <c r="M255" t="s">
        <v>941</v>
      </c>
      <c r="N255" t="s">
        <v>973</v>
      </c>
      <c r="O255">
        <v>21.8</v>
      </c>
      <c r="P255">
        <v>45350</v>
      </c>
      <c r="Q255" t="s">
        <v>933</v>
      </c>
    </row>
    <row r="256" spans="1:17" x14ac:dyDescent="0.25">
      <c r="A256" t="s">
        <v>113</v>
      </c>
      <c r="B256" t="s">
        <v>774</v>
      </c>
      <c r="C256" t="s">
        <v>775</v>
      </c>
      <c r="D256">
        <v>433</v>
      </c>
      <c r="E256">
        <v>419</v>
      </c>
      <c r="F256">
        <v>-14</v>
      </c>
      <c r="G256" s="37">
        <v>-3.2332999999999998</v>
      </c>
      <c r="H256">
        <v>13</v>
      </c>
      <c r="I256">
        <v>29</v>
      </c>
      <c r="J256">
        <v>-1</v>
      </c>
      <c r="K256">
        <v>41</v>
      </c>
      <c r="L256" t="s">
        <v>958</v>
      </c>
      <c r="M256" t="s">
        <v>941</v>
      </c>
      <c r="N256" t="s">
        <v>955</v>
      </c>
      <c r="O256">
        <v>21.91</v>
      </c>
      <c r="P256">
        <v>45568</v>
      </c>
      <c r="Q256" t="s">
        <v>933</v>
      </c>
    </row>
    <row r="257" spans="1:17" x14ac:dyDescent="0.25">
      <c r="A257" t="s">
        <v>113</v>
      </c>
      <c r="B257" t="s">
        <v>776</v>
      </c>
      <c r="C257" t="s">
        <v>777</v>
      </c>
      <c r="D257">
        <v>271</v>
      </c>
      <c r="E257">
        <v>288</v>
      </c>
      <c r="F257">
        <v>17</v>
      </c>
      <c r="G257" s="37">
        <v>6.2731000000000003</v>
      </c>
      <c r="H257">
        <v>8</v>
      </c>
      <c r="I257">
        <v>17</v>
      </c>
      <c r="J257">
        <v>2</v>
      </c>
      <c r="K257">
        <v>27</v>
      </c>
      <c r="L257" t="s">
        <v>954</v>
      </c>
      <c r="M257" t="s">
        <v>941</v>
      </c>
      <c r="N257" t="s">
        <v>973</v>
      </c>
      <c r="O257">
        <v>22.23</v>
      </c>
      <c r="P257">
        <v>46234</v>
      </c>
      <c r="Q257" t="s">
        <v>933</v>
      </c>
    </row>
    <row r="258" spans="1:17" x14ac:dyDescent="0.25">
      <c r="A258" t="s">
        <v>113</v>
      </c>
      <c r="B258" t="s">
        <v>780</v>
      </c>
      <c r="C258" t="s">
        <v>781</v>
      </c>
      <c r="D258">
        <v>72</v>
      </c>
      <c r="E258">
        <v>84</v>
      </c>
      <c r="F258">
        <v>12</v>
      </c>
      <c r="G258" s="37">
        <v>16.666699999999999</v>
      </c>
      <c r="H258">
        <v>2</v>
      </c>
      <c r="I258">
        <v>5</v>
      </c>
      <c r="J258">
        <v>1</v>
      </c>
      <c r="K258">
        <v>8</v>
      </c>
      <c r="L258" t="s">
        <v>954</v>
      </c>
      <c r="M258" t="s">
        <v>941</v>
      </c>
      <c r="N258" t="s">
        <v>973</v>
      </c>
      <c r="O258">
        <v>26.04</v>
      </c>
      <c r="P258">
        <v>54169</v>
      </c>
      <c r="Q258" t="s">
        <v>933</v>
      </c>
    </row>
    <row r="259" spans="1:17" x14ac:dyDescent="0.25">
      <c r="A259" t="s">
        <v>937</v>
      </c>
      <c r="B259" t="s">
        <v>1160</v>
      </c>
      <c r="C259" t="s">
        <v>1161</v>
      </c>
      <c r="D259">
        <v>1760</v>
      </c>
      <c r="E259">
        <v>1973</v>
      </c>
      <c r="F259">
        <v>213</v>
      </c>
      <c r="G259" s="37">
        <v>12.1023</v>
      </c>
      <c r="H259">
        <v>60</v>
      </c>
      <c r="I259">
        <v>116</v>
      </c>
      <c r="J259">
        <v>21</v>
      </c>
      <c r="K259">
        <v>197</v>
      </c>
      <c r="L259" t="s">
        <v>932</v>
      </c>
      <c r="M259" t="s">
        <v>932</v>
      </c>
      <c r="N259" t="s">
        <v>932</v>
      </c>
      <c r="O259" t="s">
        <v>115</v>
      </c>
      <c r="P259" t="s">
        <v>115</v>
      </c>
      <c r="Q259" t="s">
        <v>933</v>
      </c>
    </row>
    <row r="260" spans="1:17" x14ac:dyDescent="0.25">
      <c r="A260" t="s">
        <v>113</v>
      </c>
      <c r="B260" t="s">
        <v>788</v>
      </c>
      <c r="C260" t="s">
        <v>789</v>
      </c>
      <c r="D260">
        <v>56</v>
      </c>
      <c r="E260">
        <v>69</v>
      </c>
      <c r="F260">
        <v>13</v>
      </c>
      <c r="G260" s="37">
        <v>23.214300000000001</v>
      </c>
      <c r="H260">
        <v>1</v>
      </c>
      <c r="I260">
        <v>4</v>
      </c>
      <c r="J260">
        <v>1</v>
      </c>
      <c r="K260">
        <v>6</v>
      </c>
      <c r="L260" t="s">
        <v>954</v>
      </c>
      <c r="M260" t="s">
        <v>941</v>
      </c>
      <c r="N260" t="s">
        <v>943</v>
      </c>
      <c r="O260">
        <v>20.3</v>
      </c>
      <c r="P260">
        <v>42231</v>
      </c>
      <c r="Q260" t="s">
        <v>933</v>
      </c>
    </row>
    <row r="261" spans="1:17" x14ac:dyDescent="0.25">
      <c r="A261" t="s">
        <v>113</v>
      </c>
      <c r="B261" t="s">
        <v>794</v>
      </c>
      <c r="C261" t="s">
        <v>795</v>
      </c>
      <c r="D261">
        <v>169</v>
      </c>
      <c r="E261">
        <v>206</v>
      </c>
      <c r="F261">
        <v>37</v>
      </c>
      <c r="G261" s="37">
        <v>21.8935</v>
      </c>
      <c r="H261">
        <v>6</v>
      </c>
      <c r="I261">
        <v>10</v>
      </c>
      <c r="J261">
        <v>4</v>
      </c>
      <c r="K261">
        <v>20</v>
      </c>
      <c r="L261" t="s">
        <v>954</v>
      </c>
      <c r="M261" t="s">
        <v>941</v>
      </c>
      <c r="N261" t="s">
        <v>973</v>
      </c>
      <c r="O261">
        <v>23.99</v>
      </c>
      <c r="P261">
        <v>49907</v>
      </c>
      <c r="Q261" t="s">
        <v>933</v>
      </c>
    </row>
    <row r="262" spans="1:17" x14ac:dyDescent="0.25">
      <c r="A262" t="s">
        <v>113</v>
      </c>
      <c r="B262" t="s">
        <v>798</v>
      </c>
      <c r="C262" t="s">
        <v>799</v>
      </c>
      <c r="D262">
        <v>125</v>
      </c>
      <c r="E262">
        <v>152</v>
      </c>
      <c r="F262">
        <v>27</v>
      </c>
      <c r="G262" s="37">
        <v>21.6</v>
      </c>
      <c r="H262">
        <v>3</v>
      </c>
      <c r="I262">
        <v>9</v>
      </c>
      <c r="J262">
        <v>3</v>
      </c>
      <c r="K262">
        <v>15</v>
      </c>
      <c r="L262" t="s">
        <v>954</v>
      </c>
      <c r="M262" t="s">
        <v>941</v>
      </c>
      <c r="N262" t="s">
        <v>973</v>
      </c>
      <c r="O262">
        <v>30</v>
      </c>
      <c r="P262">
        <v>62394</v>
      </c>
      <c r="Q262" t="s">
        <v>933</v>
      </c>
    </row>
    <row r="263" spans="1:17" x14ac:dyDescent="0.25">
      <c r="A263" t="s">
        <v>113</v>
      </c>
      <c r="B263" t="s">
        <v>98</v>
      </c>
      <c r="C263" t="s">
        <v>99</v>
      </c>
      <c r="D263">
        <v>842</v>
      </c>
      <c r="E263">
        <v>922</v>
      </c>
      <c r="F263">
        <v>80</v>
      </c>
      <c r="G263" s="37">
        <v>9.5012000000000008</v>
      </c>
      <c r="H263">
        <v>31</v>
      </c>
      <c r="I263">
        <v>52</v>
      </c>
      <c r="J263">
        <v>8</v>
      </c>
      <c r="K263">
        <v>91</v>
      </c>
      <c r="L263" t="s">
        <v>954</v>
      </c>
      <c r="M263" t="s">
        <v>941</v>
      </c>
      <c r="N263" t="s">
        <v>943</v>
      </c>
      <c r="O263">
        <v>16.82</v>
      </c>
      <c r="P263">
        <v>34984</v>
      </c>
      <c r="Q263" t="s">
        <v>933</v>
      </c>
    </row>
    <row r="264" spans="1:17" x14ac:dyDescent="0.25">
      <c r="A264" t="s">
        <v>113</v>
      </c>
      <c r="B264" t="s">
        <v>808</v>
      </c>
      <c r="C264" t="s">
        <v>809</v>
      </c>
      <c r="D264">
        <v>72</v>
      </c>
      <c r="E264">
        <v>77</v>
      </c>
      <c r="F264">
        <v>5</v>
      </c>
      <c r="G264" s="37">
        <v>6.9443999999999999</v>
      </c>
      <c r="H264">
        <v>3</v>
      </c>
      <c r="I264">
        <v>6</v>
      </c>
      <c r="J264">
        <v>0</v>
      </c>
      <c r="K264">
        <v>9</v>
      </c>
      <c r="L264" t="s">
        <v>954</v>
      </c>
      <c r="M264" t="s">
        <v>941</v>
      </c>
      <c r="N264" t="s">
        <v>955</v>
      </c>
      <c r="O264">
        <v>14.17</v>
      </c>
      <c r="P264">
        <v>29475</v>
      </c>
      <c r="Q264" t="s">
        <v>933</v>
      </c>
    </row>
    <row r="265" spans="1:17" x14ac:dyDescent="0.25">
      <c r="A265" t="s">
        <v>113</v>
      </c>
      <c r="B265" t="s">
        <v>810</v>
      </c>
      <c r="C265" t="s">
        <v>811</v>
      </c>
      <c r="D265">
        <v>83</v>
      </c>
      <c r="E265">
        <v>90</v>
      </c>
      <c r="F265">
        <v>7</v>
      </c>
      <c r="G265" s="37">
        <v>8.4337</v>
      </c>
      <c r="H265">
        <v>3</v>
      </c>
      <c r="I265">
        <v>6</v>
      </c>
      <c r="J265">
        <v>1</v>
      </c>
      <c r="K265">
        <v>10</v>
      </c>
      <c r="L265" t="s">
        <v>954</v>
      </c>
      <c r="M265" t="s">
        <v>941</v>
      </c>
      <c r="N265" t="s">
        <v>943</v>
      </c>
      <c r="O265">
        <v>17.03</v>
      </c>
      <c r="P265">
        <v>35430</v>
      </c>
      <c r="Q265" t="s">
        <v>933</v>
      </c>
    </row>
    <row r="266" spans="1:17" x14ac:dyDescent="0.25">
      <c r="A266" t="s">
        <v>934</v>
      </c>
      <c r="B266" t="s">
        <v>1163</v>
      </c>
      <c r="C266" t="s">
        <v>1164</v>
      </c>
      <c r="D266">
        <v>4627</v>
      </c>
      <c r="E266">
        <v>4969</v>
      </c>
      <c r="F266">
        <v>342</v>
      </c>
      <c r="G266" s="37">
        <v>7.3914</v>
      </c>
      <c r="H266">
        <v>172</v>
      </c>
      <c r="I266">
        <v>340</v>
      </c>
      <c r="J266">
        <v>34</v>
      </c>
      <c r="K266">
        <v>546</v>
      </c>
      <c r="L266" t="s">
        <v>932</v>
      </c>
      <c r="M266" t="s">
        <v>932</v>
      </c>
      <c r="N266" t="s">
        <v>932</v>
      </c>
      <c r="O266">
        <v>18.23</v>
      </c>
      <c r="P266">
        <v>37929</v>
      </c>
      <c r="Q266" t="s">
        <v>933</v>
      </c>
    </row>
    <row r="267" spans="1:17" x14ac:dyDescent="0.25">
      <c r="A267" t="s">
        <v>937</v>
      </c>
      <c r="B267" t="s">
        <v>1165</v>
      </c>
      <c r="C267" t="s">
        <v>1166</v>
      </c>
      <c r="D267">
        <v>379</v>
      </c>
      <c r="E267">
        <v>413</v>
      </c>
      <c r="F267">
        <v>34</v>
      </c>
      <c r="G267" s="37">
        <v>8.9710000000000001</v>
      </c>
      <c r="H267">
        <v>12</v>
      </c>
      <c r="I267">
        <v>27</v>
      </c>
      <c r="J267">
        <v>3</v>
      </c>
      <c r="K267">
        <v>42</v>
      </c>
      <c r="L267" t="s">
        <v>932</v>
      </c>
      <c r="M267" t="s">
        <v>932</v>
      </c>
      <c r="N267" t="s">
        <v>932</v>
      </c>
      <c r="O267" t="s">
        <v>115</v>
      </c>
      <c r="P267" t="s">
        <v>115</v>
      </c>
      <c r="Q267" t="s">
        <v>933</v>
      </c>
    </row>
    <row r="268" spans="1:17" x14ac:dyDescent="0.25">
      <c r="A268" t="s">
        <v>113</v>
      </c>
      <c r="B268" t="s">
        <v>812</v>
      </c>
      <c r="C268" t="s">
        <v>813</v>
      </c>
      <c r="D268">
        <v>379</v>
      </c>
      <c r="E268">
        <v>413</v>
      </c>
      <c r="F268">
        <v>34</v>
      </c>
      <c r="G268" s="37">
        <v>8.9710000000000001</v>
      </c>
      <c r="H268">
        <v>12</v>
      </c>
      <c r="I268">
        <v>27</v>
      </c>
      <c r="J268">
        <v>3</v>
      </c>
      <c r="K268">
        <v>42</v>
      </c>
      <c r="L268" t="s">
        <v>954</v>
      </c>
      <c r="M268" t="s">
        <v>952</v>
      </c>
      <c r="N268" t="s">
        <v>941</v>
      </c>
      <c r="O268">
        <v>28.09</v>
      </c>
      <c r="P268">
        <v>58435</v>
      </c>
      <c r="Q268" t="s">
        <v>933</v>
      </c>
    </row>
    <row r="269" spans="1:17" x14ac:dyDescent="0.25">
      <c r="A269" t="s">
        <v>937</v>
      </c>
      <c r="B269" t="s">
        <v>1167</v>
      </c>
      <c r="C269" t="s">
        <v>1168</v>
      </c>
      <c r="D269">
        <v>903</v>
      </c>
      <c r="E269">
        <v>925</v>
      </c>
      <c r="F269">
        <v>22</v>
      </c>
      <c r="G269" s="37">
        <v>2.4363000000000001</v>
      </c>
      <c r="H269">
        <v>34</v>
      </c>
      <c r="I269">
        <v>64</v>
      </c>
      <c r="J269">
        <v>2</v>
      </c>
      <c r="K269">
        <v>100</v>
      </c>
      <c r="L269" t="s">
        <v>932</v>
      </c>
      <c r="M269" t="s">
        <v>932</v>
      </c>
      <c r="N269" t="s">
        <v>932</v>
      </c>
      <c r="O269" t="s">
        <v>115</v>
      </c>
      <c r="P269" t="s">
        <v>115</v>
      </c>
      <c r="Q269" t="s">
        <v>933</v>
      </c>
    </row>
    <row r="270" spans="1:17" x14ac:dyDescent="0.25">
      <c r="A270" t="s">
        <v>113</v>
      </c>
      <c r="B270" t="s">
        <v>818</v>
      </c>
      <c r="C270" t="s">
        <v>1058</v>
      </c>
      <c r="D270">
        <v>248</v>
      </c>
      <c r="E270">
        <v>275</v>
      </c>
      <c r="F270">
        <v>27</v>
      </c>
      <c r="G270" s="37">
        <v>10.8871</v>
      </c>
      <c r="H270">
        <v>10</v>
      </c>
      <c r="I270">
        <v>17</v>
      </c>
      <c r="J270">
        <v>3</v>
      </c>
      <c r="K270">
        <v>30</v>
      </c>
      <c r="L270" t="s">
        <v>954</v>
      </c>
      <c r="M270" t="s">
        <v>941</v>
      </c>
      <c r="N270" t="s">
        <v>943</v>
      </c>
      <c r="O270">
        <v>14.91</v>
      </c>
      <c r="P270">
        <v>31021</v>
      </c>
      <c r="Q270" t="s">
        <v>933</v>
      </c>
    </row>
    <row r="271" spans="1:17" x14ac:dyDescent="0.25">
      <c r="A271" t="s">
        <v>949</v>
      </c>
      <c r="B271" t="s">
        <v>1169</v>
      </c>
      <c r="C271" t="s">
        <v>1170</v>
      </c>
      <c r="D271">
        <v>596</v>
      </c>
      <c r="E271">
        <v>594</v>
      </c>
      <c r="F271">
        <v>-2</v>
      </c>
      <c r="G271" s="37">
        <v>-0.33560000000000001</v>
      </c>
      <c r="H271">
        <v>23</v>
      </c>
      <c r="I271">
        <v>42</v>
      </c>
      <c r="J271">
        <v>0</v>
      </c>
      <c r="K271">
        <v>65</v>
      </c>
      <c r="L271" t="s">
        <v>954</v>
      </c>
      <c r="M271" t="s">
        <v>941</v>
      </c>
      <c r="N271" t="s">
        <v>943</v>
      </c>
      <c r="O271">
        <v>15.03</v>
      </c>
      <c r="P271">
        <v>31257</v>
      </c>
      <c r="Q271" t="s">
        <v>933</v>
      </c>
    </row>
    <row r="272" spans="1:17" x14ac:dyDescent="0.25">
      <c r="A272" t="s">
        <v>937</v>
      </c>
      <c r="B272" t="s">
        <v>1171</v>
      </c>
      <c r="C272" t="s">
        <v>1172</v>
      </c>
      <c r="D272">
        <v>182</v>
      </c>
      <c r="E272">
        <v>190</v>
      </c>
      <c r="F272">
        <v>8</v>
      </c>
      <c r="G272" s="37">
        <v>4.3956</v>
      </c>
      <c r="H272">
        <v>8</v>
      </c>
      <c r="I272">
        <v>14</v>
      </c>
      <c r="J272">
        <v>1</v>
      </c>
      <c r="K272">
        <v>23</v>
      </c>
      <c r="L272" t="s">
        <v>932</v>
      </c>
      <c r="M272" t="s">
        <v>932</v>
      </c>
      <c r="N272" t="s">
        <v>932</v>
      </c>
      <c r="O272" t="s">
        <v>115</v>
      </c>
      <c r="P272" t="s">
        <v>115</v>
      </c>
      <c r="Q272" t="s">
        <v>933</v>
      </c>
    </row>
    <row r="273" spans="1:17" x14ac:dyDescent="0.25">
      <c r="A273" t="s">
        <v>113</v>
      </c>
      <c r="B273" t="s">
        <v>824</v>
      </c>
      <c r="C273" t="s">
        <v>825</v>
      </c>
      <c r="D273">
        <v>135</v>
      </c>
      <c r="E273">
        <v>134</v>
      </c>
      <c r="F273">
        <v>-1</v>
      </c>
      <c r="G273" s="37">
        <v>-0.74070000000000003</v>
      </c>
      <c r="H273">
        <v>6</v>
      </c>
      <c r="I273">
        <v>10</v>
      </c>
      <c r="J273">
        <v>0</v>
      </c>
      <c r="K273">
        <v>16</v>
      </c>
      <c r="L273" t="s">
        <v>942</v>
      </c>
      <c r="M273" t="s">
        <v>941</v>
      </c>
      <c r="N273" t="s">
        <v>973</v>
      </c>
      <c r="O273">
        <v>14.1</v>
      </c>
      <c r="P273">
        <v>29319</v>
      </c>
      <c r="Q273" t="s">
        <v>933</v>
      </c>
    </row>
    <row r="274" spans="1:17" x14ac:dyDescent="0.25">
      <c r="A274" t="s">
        <v>937</v>
      </c>
      <c r="B274" t="s">
        <v>1173</v>
      </c>
      <c r="C274" t="s">
        <v>1174</v>
      </c>
      <c r="D274">
        <v>1396</v>
      </c>
      <c r="E274">
        <v>1541</v>
      </c>
      <c r="F274">
        <v>145</v>
      </c>
      <c r="G274" s="37">
        <v>10.386799999999999</v>
      </c>
      <c r="H274">
        <v>44</v>
      </c>
      <c r="I274">
        <v>107</v>
      </c>
      <c r="J274">
        <v>14</v>
      </c>
      <c r="K274">
        <v>165</v>
      </c>
      <c r="L274" t="s">
        <v>932</v>
      </c>
      <c r="M274" t="s">
        <v>932</v>
      </c>
      <c r="N274" t="s">
        <v>932</v>
      </c>
      <c r="O274" t="s">
        <v>115</v>
      </c>
      <c r="P274" t="s">
        <v>115</v>
      </c>
      <c r="Q274" t="s">
        <v>933</v>
      </c>
    </row>
    <row r="275" spans="1:17" x14ac:dyDescent="0.25">
      <c r="A275" t="s">
        <v>113</v>
      </c>
      <c r="B275" t="s">
        <v>828</v>
      </c>
      <c r="C275" t="s">
        <v>1003</v>
      </c>
      <c r="D275">
        <v>226</v>
      </c>
      <c r="E275">
        <v>266</v>
      </c>
      <c r="F275">
        <v>40</v>
      </c>
      <c r="G275" s="37">
        <v>17.699100000000001</v>
      </c>
      <c r="H275">
        <v>8</v>
      </c>
      <c r="I275">
        <v>17</v>
      </c>
      <c r="J275">
        <v>4</v>
      </c>
      <c r="K275">
        <v>29</v>
      </c>
      <c r="L275" t="s">
        <v>954</v>
      </c>
      <c r="M275" t="s">
        <v>941</v>
      </c>
      <c r="N275" t="s">
        <v>943</v>
      </c>
      <c r="O275">
        <v>17.7</v>
      </c>
      <c r="P275">
        <v>36808</v>
      </c>
      <c r="Q275" t="s">
        <v>933</v>
      </c>
    </row>
    <row r="276" spans="1:17" x14ac:dyDescent="0.25">
      <c r="A276" t="s">
        <v>113</v>
      </c>
      <c r="B276" t="s">
        <v>830</v>
      </c>
      <c r="C276" t="s">
        <v>831</v>
      </c>
      <c r="D276">
        <v>250</v>
      </c>
      <c r="E276">
        <v>300</v>
      </c>
      <c r="F276">
        <v>50</v>
      </c>
      <c r="G276" s="37">
        <v>20</v>
      </c>
      <c r="H276">
        <v>9</v>
      </c>
      <c r="I276">
        <v>19</v>
      </c>
      <c r="J276">
        <v>5</v>
      </c>
      <c r="K276">
        <v>33</v>
      </c>
      <c r="L276" t="s">
        <v>954</v>
      </c>
      <c r="M276" t="s">
        <v>941</v>
      </c>
      <c r="N276" t="s">
        <v>973</v>
      </c>
      <c r="O276">
        <v>20.88</v>
      </c>
      <c r="P276">
        <v>43426</v>
      </c>
      <c r="Q276" t="s">
        <v>933</v>
      </c>
    </row>
    <row r="277" spans="1:17" x14ac:dyDescent="0.25">
      <c r="A277" t="s">
        <v>113</v>
      </c>
      <c r="B277" t="s">
        <v>832</v>
      </c>
      <c r="C277" t="s">
        <v>1019</v>
      </c>
      <c r="D277">
        <v>53</v>
      </c>
      <c r="E277">
        <v>61</v>
      </c>
      <c r="F277">
        <v>8</v>
      </c>
      <c r="G277" s="37">
        <v>15.0943</v>
      </c>
      <c r="H277">
        <v>2</v>
      </c>
      <c r="I277">
        <v>4</v>
      </c>
      <c r="J277">
        <v>1</v>
      </c>
      <c r="K277">
        <v>7</v>
      </c>
      <c r="L277" t="s">
        <v>954</v>
      </c>
      <c r="M277" t="s">
        <v>941</v>
      </c>
      <c r="N277" t="s">
        <v>943</v>
      </c>
      <c r="O277">
        <v>14.57</v>
      </c>
      <c r="P277">
        <v>30313</v>
      </c>
      <c r="Q277" t="s">
        <v>933</v>
      </c>
    </row>
    <row r="278" spans="1:17" x14ac:dyDescent="0.25">
      <c r="A278" t="s">
        <v>113</v>
      </c>
      <c r="B278" t="s">
        <v>834</v>
      </c>
      <c r="C278" t="s">
        <v>835</v>
      </c>
      <c r="D278">
        <v>93</v>
      </c>
      <c r="E278">
        <v>95</v>
      </c>
      <c r="F278">
        <v>2</v>
      </c>
      <c r="G278" s="37">
        <v>2.1505000000000001</v>
      </c>
      <c r="H278">
        <v>3</v>
      </c>
      <c r="I278">
        <v>6</v>
      </c>
      <c r="J278">
        <v>0</v>
      </c>
      <c r="K278">
        <v>9</v>
      </c>
      <c r="L278" t="s">
        <v>954</v>
      </c>
      <c r="M278" t="s">
        <v>941</v>
      </c>
      <c r="N278" t="s">
        <v>943</v>
      </c>
      <c r="O278">
        <v>15.07</v>
      </c>
      <c r="P278">
        <v>31343</v>
      </c>
      <c r="Q278" t="s">
        <v>933</v>
      </c>
    </row>
    <row r="279" spans="1:17" x14ac:dyDescent="0.25">
      <c r="A279" t="s">
        <v>113</v>
      </c>
      <c r="B279" t="s">
        <v>838</v>
      </c>
      <c r="C279" t="s">
        <v>839</v>
      </c>
      <c r="D279">
        <v>637</v>
      </c>
      <c r="E279">
        <v>656</v>
      </c>
      <c r="F279">
        <v>19</v>
      </c>
      <c r="G279" s="37">
        <v>2.9826999999999999</v>
      </c>
      <c r="H279">
        <v>17</v>
      </c>
      <c r="I279">
        <v>51</v>
      </c>
      <c r="J279">
        <v>2</v>
      </c>
      <c r="K279">
        <v>70</v>
      </c>
      <c r="L279" t="s">
        <v>954</v>
      </c>
      <c r="M279" t="s">
        <v>941</v>
      </c>
      <c r="N279" t="s">
        <v>943</v>
      </c>
      <c r="O279">
        <v>20.09</v>
      </c>
      <c r="P279">
        <v>41785</v>
      </c>
      <c r="Q279" t="s">
        <v>933</v>
      </c>
    </row>
    <row r="280" spans="1:17" x14ac:dyDescent="0.25">
      <c r="A280" t="s">
        <v>937</v>
      </c>
      <c r="B280" t="s">
        <v>1175</v>
      </c>
      <c r="C280" t="s">
        <v>1176</v>
      </c>
      <c r="D280">
        <v>482</v>
      </c>
      <c r="E280">
        <v>538</v>
      </c>
      <c r="F280">
        <v>56</v>
      </c>
      <c r="G280" s="37">
        <v>11.6183</v>
      </c>
      <c r="H280">
        <v>28</v>
      </c>
      <c r="I280">
        <v>30</v>
      </c>
      <c r="J280">
        <v>6</v>
      </c>
      <c r="K280">
        <v>64</v>
      </c>
      <c r="L280" t="s">
        <v>932</v>
      </c>
      <c r="M280" t="s">
        <v>932</v>
      </c>
      <c r="N280" t="s">
        <v>932</v>
      </c>
      <c r="O280" t="s">
        <v>115</v>
      </c>
      <c r="P280" t="s">
        <v>115</v>
      </c>
      <c r="Q280" t="s">
        <v>933</v>
      </c>
    </row>
    <row r="281" spans="1:17" x14ac:dyDescent="0.25">
      <c r="A281" t="s">
        <v>113</v>
      </c>
      <c r="B281" t="s">
        <v>846</v>
      </c>
      <c r="C281" t="s">
        <v>847</v>
      </c>
      <c r="D281">
        <v>115</v>
      </c>
      <c r="E281">
        <v>125</v>
      </c>
      <c r="F281">
        <v>10</v>
      </c>
      <c r="G281" s="37">
        <v>8.6957000000000004</v>
      </c>
      <c r="H281">
        <v>8</v>
      </c>
      <c r="I281">
        <v>8</v>
      </c>
      <c r="J281">
        <v>1</v>
      </c>
      <c r="K281">
        <v>17</v>
      </c>
      <c r="L281" t="s">
        <v>942</v>
      </c>
      <c r="M281" t="s">
        <v>941</v>
      </c>
      <c r="N281" t="s">
        <v>955</v>
      </c>
      <c r="O281">
        <v>11.57</v>
      </c>
      <c r="P281">
        <v>24072</v>
      </c>
      <c r="Q281" t="s">
        <v>933</v>
      </c>
    </row>
    <row r="282" spans="1:17" x14ac:dyDescent="0.25">
      <c r="A282" t="s">
        <v>113</v>
      </c>
      <c r="B282" t="s">
        <v>850</v>
      </c>
      <c r="C282" t="s">
        <v>851</v>
      </c>
      <c r="D282">
        <v>129</v>
      </c>
      <c r="E282">
        <v>153</v>
      </c>
      <c r="F282">
        <v>24</v>
      </c>
      <c r="G282" s="37">
        <v>18.604700000000001</v>
      </c>
      <c r="H282">
        <v>8</v>
      </c>
      <c r="I282">
        <v>7</v>
      </c>
      <c r="J282">
        <v>2</v>
      </c>
      <c r="K282">
        <v>17</v>
      </c>
      <c r="L282" t="s">
        <v>942</v>
      </c>
      <c r="M282" t="s">
        <v>941</v>
      </c>
      <c r="N282" t="s">
        <v>955</v>
      </c>
      <c r="O282">
        <v>11.23</v>
      </c>
      <c r="P282">
        <v>23359</v>
      </c>
      <c r="Q282" t="s">
        <v>933</v>
      </c>
    </row>
    <row r="283" spans="1:17" x14ac:dyDescent="0.25">
      <c r="A283" t="s">
        <v>937</v>
      </c>
      <c r="B283" t="s">
        <v>1179</v>
      </c>
      <c r="C283" t="s">
        <v>1180</v>
      </c>
      <c r="D283">
        <v>475</v>
      </c>
      <c r="E283">
        <v>515</v>
      </c>
      <c r="F283">
        <v>40</v>
      </c>
      <c r="G283" s="37">
        <v>8.4210999999999991</v>
      </c>
      <c r="H283">
        <v>13</v>
      </c>
      <c r="I283">
        <v>33</v>
      </c>
      <c r="J283">
        <v>4</v>
      </c>
      <c r="K283">
        <v>50</v>
      </c>
      <c r="L283" t="s">
        <v>932</v>
      </c>
      <c r="M283" t="s">
        <v>932</v>
      </c>
      <c r="N283" t="s">
        <v>932</v>
      </c>
      <c r="O283" t="s">
        <v>115</v>
      </c>
      <c r="P283" t="s">
        <v>115</v>
      </c>
      <c r="Q283" t="s">
        <v>933</v>
      </c>
    </row>
    <row r="284" spans="1:17" x14ac:dyDescent="0.25">
      <c r="A284" t="s">
        <v>113</v>
      </c>
      <c r="B284" t="s">
        <v>856</v>
      </c>
      <c r="C284" t="s">
        <v>857</v>
      </c>
      <c r="D284">
        <v>193</v>
      </c>
      <c r="E284">
        <v>183</v>
      </c>
      <c r="F284">
        <v>-10</v>
      </c>
      <c r="G284" s="37">
        <v>-5.1813000000000002</v>
      </c>
      <c r="H284">
        <v>5</v>
      </c>
      <c r="I284">
        <v>12</v>
      </c>
      <c r="J284">
        <v>-1</v>
      </c>
      <c r="K284">
        <v>16</v>
      </c>
      <c r="L284" t="s">
        <v>954</v>
      </c>
      <c r="M284" t="s">
        <v>941</v>
      </c>
      <c r="N284" t="s">
        <v>973</v>
      </c>
      <c r="O284">
        <v>17.05</v>
      </c>
      <c r="P284">
        <v>35467</v>
      </c>
      <c r="Q284" t="s">
        <v>933</v>
      </c>
    </row>
    <row r="285" spans="1:17" x14ac:dyDescent="0.25">
      <c r="A285" t="s">
        <v>937</v>
      </c>
      <c r="B285" t="s">
        <v>1181</v>
      </c>
      <c r="C285" t="s">
        <v>1182</v>
      </c>
      <c r="D285">
        <v>720</v>
      </c>
      <c r="E285">
        <v>769</v>
      </c>
      <c r="F285">
        <v>49</v>
      </c>
      <c r="G285" s="37">
        <v>6.8056000000000001</v>
      </c>
      <c r="H285">
        <v>29</v>
      </c>
      <c r="I285">
        <v>60</v>
      </c>
      <c r="J285">
        <v>5</v>
      </c>
      <c r="K285">
        <v>94</v>
      </c>
      <c r="L285" t="s">
        <v>932</v>
      </c>
      <c r="M285" t="s">
        <v>932</v>
      </c>
      <c r="N285" t="s">
        <v>932</v>
      </c>
      <c r="O285" t="s">
        <v>115</v>
      </c>
      <c r="P285" t="s">
        <v>115</v>
      </c>
      <c r="Q285" t="s">
        <v>933</v>
      </c>
    </row>
    <row r="286" spans="1:17" x14ac:dyDescent="0.25">
      <c r="A286" t="s">
        <v>113</v>
      </c>
      <c r="B286" t="s">
        <v>1012</v>
      </c>
      <c r="C286" t="s">
        <v>1013</v>
      </c>
      <c r="D286">
        <v>53</v>
      </c>
      <c r="E286">
        <v>62</v>
      </c>
      <c r="F286">
        <v>9</v>
      </c>
      <c r="G286" s="37">
        <v>16.981100000000001</v>
      </c>
      <c r="H286">
        <v>3</v>
      </c>
      <c r="I286">
        <v>4</v>
      </c>
      <c r="J286">
        <v>1</v>
      </c>
      <c r="K286">
        <v>8</v>
      </c>
      <c r="L286" t="s">
        <v>954</v>
      </c>
      <c r="M286" t="s">
        <v>941</v>
      </c>
      <c r="N286" t="s">
        <v>943</v>
      </c>
      <c r="O286" t="s">
        <v>115</v>
      </c>
      <c r="P286" t="s">
        <v>115</v>
      </c>
      <c r="Q286" t="s">
        <v>933</v>
      </c>
    </row>
    <row r="287" spans="1:17" x14ac:dyDescent="0.25">
      <c r="A287" t="s">
        <v>113</v>
      </c>
      <c r="B287" t="s">
        <v>868</v>
      </c>
      <c r="C287" t="s">
        <v>869</v>
      </c>
      <c r="D287">
        <v>152</v>
      </c>
      <c r="E287">
        <v>145</v>
      </c>
      <c r="F287">
        <v>-7</v>
      </c>
      <c r="G287" s="37">
        <v>-4.6052999999999997</v>
      </c>
      <c r="H287">
        <v>6</v>
      </c>
      <c r="I287">
        <v>12</v>
      </c>
      <c r="J287">
        <v>-1</v>
      </c>
      <c r="K287">
        <v>17</v>
      </c>
      <c r="L287" t="s">
        <v>954</v>
      </c>
      <c r="M287" t="s">
        <v>941</v>
      </c>
      <c r="N287" t="s">
        <v>943</v>
      </c>
      <c r="O287">
        <v>21.39</v>
      </c>
      <c r="P287">
        <v>44481</v>
      </c>
      <c r="Q287" t="s">
        <v>933</v>
      </c>
    </row>
    <row r="288" spans="1:17" x14ac:dyDescent="0.25">
      <c r="A288" t="s">
        <v>113</v>
      </c>
      <c r="B288" t="s">
        <v>872</v>
      </c>
      <c r="C288" t="s">
        <v>1123</v>
      </c>
      <c r="D288">
        <v>69</v>
      </c>
      <c r="E288">
        <v>72</v>
      </c>
      <c r="F288">
        <v>3</v>
      </c>
      <c r="G288" s="37">
        <v>4.3478000000000003</v>
      </c>
      <c r="H288">
        <v>2</v>
      </c>
      <c r="I288">
        <v>5</v>
      </c>
      <c r="J288">
        <v>0</v>
      </c>
      <c r="K288">
        <v>7</v>
      </c>
      <c r="L288" t="s">
        <v>954</v>
      </c>
      <c r="M288" t="s">
        <v>941</v>
      </c>
      <c r="N288" t="s">
        <v>943</v>
      </c>
      <c r="O288">
        <v>19.04</v>
      </c>
      <c r="P288">
        <v>39610</v>
      </c>
      <c r="Q288" t="s">
        <v>933</v>
      </c>
    </row>
    <row r="289" spans="1:17" x14ac:dyDescent="0.25">
      <c r="A289" t="s">
        <v>113</v>
      </c>
      <c r="B289" t="s">
        <v>878</v>
      </c>
      <c r="C289" t="s">
        <v>879</v>
      </c>
      <c r="D289">
        <v>179</v>
      </c>
      <c r="E289">
        <v>188</v>
      </c>
      <c r="F289">
        <v>9</v>
      </c>
      <c r="G289" s="37">
        <v>5.0278999999999998</v>
      </c>
      <c r="H289">
        <v>9</v>
      </c>
      <c r="I289">
        <v>17</v>
      </c>
      <c r="J289">
        <v>1</v>
      </c>
      <c r="K289">
        <v>27</v>
      </c>
      <c r="L289" t="s">
        <v>954</v>
      </c>
      <c r="M289" t="s">
        <v>941</v>
      </c>
      <c r="N289" t="s">
        <v>955</v>
      </c>
      <c r="O289">
        <v>14.59</v>
      </c>
      <c r="P289">
        <v>30337</v>
      </c>
      <c r="Q289" t="s">
        <v>933</v>
      </c>
    </row>
    <row r="290" spans="1:17" x14ac:dyDescent="0.25">
      <c r="A290" t="s">
        <v>934</v>
      </c>
      <c r="B290" t="s">
        <v>1184</v>
      </c>
      <c r="C290" t="s">
        <v>1185</v>
      </c>
      <c r="D290">
        <v>6309</v>
      </c>
      <c r="E290">
        <v>7345</v>
      </c>
      <c r="F290">
        <v>1036</v>
      </c>
      <c r="G290" s="37">
        <v>16.420999999999999</v>
      </c>
      <c r="H290">
        <v>303</v>
      </c>
      <c r="I290">
        <v>529</v>
      </c>
      <c r="J290">
        <v>104</v>
      </c>
      <c r="K290">
        <v>936</v>
      </c>
      <c r="L290" t="s">
        <v>932</v>
      </c>
      <c r="M290" t="s">
        <v>932</v>
      </c>
      <c r="N290" t="s">
        <v>932</v>
      </c>
      <c r="O290">
        <v>17.309999999999999</v>
      </c>
      <c r="P290">
        <v>36001</v>
      </c>
      <c r="Q290" t="s">
        <v>933</v>
      </c>
    </row>
    <row r="291" spans="1:17" x14ac:dyDescent="0.25">
      <c r="A291" t="s">
        <v>949</v>
      </c>
      <c r="B291" t="s">
        <v>1186</v>
      </c>
      <c r="C291" t="s">
        <v>1187</v>
      </c>
      <c r="D291">
        <v>367</v>
      </c>
      <c r="E291">
        <v>423</v>
      </c>
      <c r="F291">
        <v>56</v>
      </c>
      <c r="G291" s="37">
        <v>15.258900000000001</v>
      </c>
      <c r="H291">
        <v>14</v>
      </c>
      <c r="I291">
        <v>27</v>
      </c>
      <c r="J291">
        <v>6</v>
      </c>
      <c r="K291">
        <v>47</v>
      </c>
      <c r="L291" t="s">
        <v>932</v>
      </c>
      <c r="M291" t="s">
        <v>932</v>
      </c>
      <c r="N291" t="s">
        <v>932</v>
      </c>
      <c r="O291" t="s">
        <v>115</v>
      </c>
      <c r="P291" t="s">
        <v>115</v>
      </c>
      <c r="Q291" t="s">
        <v>933</v>
      </c>
    </row>
    <row r="292" spans="1:17" x14ac:dyDescent="0.25">
      <c r="A292" t="s">
        <v>937</v>
      </c>
      <c r="B292" t="s">
        <v>1188</v>
      </c>
      <c r="C292" t="s">
        <v>1189</v>
      </c>
      <c r="D292">
        <v>138</v>
      </c>
      <c r="E292">
        <v>170</v>
      </c>
      <c r="F292">
        <v>32</v>
      </c>
      <c r="G292" s="37">
        <v>23.188400000000001</v>
      </c>
      <c r="H292">
        <v>5</v>
      </c>
      <c r="I292">
        <v>11</v>
      </c>
      <c r="J292">
        <v>3</v>
      </c>
      <c r="K292">
        <v>19</v>
      </c>
      <c r="L292" t="s">
        <v>932</v>
      </c>
      <c r="M292" t="s">
        <v>932</v>
      </c>
      <c r="N292" t="s">
        <v>932</v>
      </c>
      <c r="O292" t="s">
        <v>115</v>
      </c>
      <c r="P292" t="s">
        <v>115</v>
      </c>
      <c r="Q292" t="s">
        <v>933</v>
      </c>
    </row>
    <row r="293" spans="1:17" x14ac:dyDescent="0.25">
      <c r="A293" t="s">
        <v>937</v>
      </c>
      <c r="B293" t="s">
        <v>1190</v>
      </c>
      <c r="C293" t="s">
        <v>1191</v>
      </c>
      <c r="D293">
        <v>2610</v>
      </c>
      <c r="E293">
        <v>2966</v>
      </c>
      <c r="F293">
        <v>356</v>
      </c>
      <c r="G293" s="37">
        <v>13.639799999999999</v>
      </c>
      <c r="H293">
        <v>124</v>
      </c>
      <c r="I293">
        <v>182</v>
      </c>
      <c r="J293">
        <v>36</v>
      </c>
      <c r="K293">
        <v>342</v>
      </c>
      <c r="L293" t="s">
        <v>932</v>
      </c>
      <c r="M293" t="s">
        <v>932</v>
      </c>
      <c r="N293" t="s">
        <v>932</v>
      </c>
      <c r="O293" t="s">
        <v>115</v>
      </c>
      <c r="P293" t="s">
        <v>115</v>
      </c>
      <c r="Q293" t="s">
        <v>933</v>
      </c>
    </row>
    <row r="294" spans="1:17" x14ac:dyDescent="0.25">
      <c r="A294" t="s">
        <v>113</v>
      </c>
      <c r="B294" t="s">
        <v>886</v>
      </c>
      <c r="C294" t="s">
        <v>887</v>
      </c>
      <c r="D294">
        <v>215</v>
      </c>
      <c r="E294">
        <v>239</v>
      </c>
      <c r="F294">
        <v>24</v>
      </c>
      <c r="G294" s="37">
        <v>11.162800000000001</v>
      </c>
      <c r="H294">
        <v>9</v>
      </c>
      <c r="I294">
        <v>15</v>
      </c>
      <c r="J294">
        <v>2</v>
      </c>
      <c r="K294">
        <v>26</v>
      </c>
      <c r="L294" t="s">
        <v>954</v>
      </c>
      <c r="M294" t="s">
        <v>941</v>
      </c>
      <c r="N294" t="s">
        <v>955</v>
      </c>
      <c r="O294">
        <v>14.61</v>
      </c>
      <c r="P294">
        <v>30378</v>
      </c>
      <c r="Q294" t="s">
        <v>933</v>
      </c>
    </row>
    <row r="295" spans="1:17" x14ac:dyDescent="0.25">
      <c r="A295" t="s">
        <v>113</v>
      </c>
      <c r="B295" t="s">
        <v>90</v>
      </c>
      <c r="C295" t="s">
        <v>91</v>
      </c>
      <c r="D295">
        <v>1565</v>
      </c>
      <c r="E295">
        <v>1810</v>
      </c>
      <c r="F295">
        <v>245</v>
      </c>
      <c r="G295" s="37">
        <v>15.654999999999999</v>
      </c>
      <c r="H295">
        <v>69</v>
      </c>
      <c r="I295">
        <v>114</v>
      </c>
      <c r="J295">
        <v>24</v>
      </c>
      <c r="K295">
        <v>207</v>
      </c>
      <c r="L295" t="s">
        <v>958</v>
      </c>
      <c r="M295" t="s">
        <v>941</v>
      </c>
      <c r="N295" t="s">
        <v>955</v>
      </c>
      <c r="O295">
        <v>21.8</v>
      </c>
      <c r="P295">
        <v>45346</v>
      </c>
      <c r="Q295" t="s">
        <v>933</v>
      </c>
    </row>
    <row r="296" spans="1:17" x14ac:dyDescent="0.25">
      <c r="A296" t="s">
        <v>113</v>
      </c>
      <c r="B296" t="s">
        <v>888</v>
      </c>
      <c r="C296" t="s">
        <v>889</v>
      </c>
      <c r="D296">
        <v>485</v>
      </c>
      <c r="E296">
        <v>509</v>
      </c>
      <c r="F296">
        <v>24</v>
      </c>
      <c r="G296" s="37">
        <v>4.9485000000000001</v>
      </c>
      <c r="H296">
        <v>20</v>
      </c>
      <c r="I296">
        <v>34</v>
      </c>
      <c r="J296">
        <v>2</v>
      </c>
      <c r="K296">
        <v>56</v>
      </c>
      <c r="L296" t="s">
        <v>954</v>
      </c>
      <c r="M296" t="s">
        <v>941</v>
      </c>
      <c r="N296" t="s">
        <v>955</v>
      </c>
      <c r="O296">
        <v>18.21</v>
      </c>
      <c r="P296">
        <v>37874</v>
      </c>
      <c r="Q296" t="s">
        <v>933</v>
      </c>
    </row>
    <row r="297" spans="1:17" x14ac:dyDescent="0.25">
      <c r="A297" t="s">
        <v>113</v>
      </c>
      <c r="B297" t="s">
        <v>978</v>
      </c>
      <c r="C297" t="s">
        <v>979</v>
      </c>
      <c r="D297">
        <v>294</v>
      </c>
      <c r="E297">
        <v>355</v>
      </c>
      <c r="F297">
        <v>61</v>
      </c>
      <c r="G297" s="37">
        <v>20.7483</v>
      </c>
      <c r="H297">
        <v>21</v>
      </c>
      <c r="I297">
        <v>16</v>
      </c>
      <c r="J297">
        <v>6</v>
      </c>
      <c r="K297">
        <v>43</v>
      </c>
      <c r="L297" t="s">
        <v>942</v>
      </c>
      <c r="M297" t="s">
        <v>941</v>
      </c>
      <c r="N297" t="s">
        <v>955</v>
      </c>
      <c r="O297">
        <v>13.09</v>
      </c>
      <c r="P297">
        <v>27226</v>
      </c>
      <c r="Q297" t="s">
        <v>953</v>
      </c>
    </row>
    <row r="298" spans="1:17" x14ac:dyDescent="0.25">
      <c r="A298" t="s">
        <v>113</v>
      </c>
      <c r="B298" t="s">
        <v>900</v>
      </c>
      <c r="C298" t="s">
        <v>901</v>
      </c>
      <c r="D298">
        <v>126</v>
      </c>
      <c r="E298">
        <v>143</v>
      </c>
      <c r="F298">
        <v>17</v>
      </c>
      <c r="G298" s="37">
        <v>13.492100000000001</v>
      </c>
      <c r="H298">
        <v>6</v>
      </c>
      <c r="I298">
        <v>12</v>
      </c>
      <c r="J298">
        <v>2</v>
      </c>
      <c r="K298">
        <v>20</v>
      </c>
      <c r="L298" t="s">
        <v>942</v>
      </c>
      <c r="M298" t="s">
        <v>941</v>
      </c>
      <c r="N298" t="s">
        <v>955</v>
      </c>
      <c r="O298">
        <v>12.95</v>
      </c>
      <c r="P298">
        <v>26946</v>
      </c>
      <c r="Q298" t="s">
        <v>933</v>
      </c>
    </row>
    <row r="299" spans="1:17" x14ac:dyDescent="0.25">
      <c r="A299" t="s">
        <v>937</v>
      </c>
      <c r="B299" t="s">
        <v>1192</v>
      </c>
      <c r="C299" t="s">
        <v>1193</v>
      </c>
      <c r="D299">
        <v>2880</v>
      </c>
      <c r="E299">
        <v>3378</v>
      </c>
      <c r="F299">
        <v>498</v>
      </c>
      <c r="G299" s="37">
        <v>17.291699999999999</v>
      </c>
      <c r="H299">
        <v>146</v>
      </c>
      <c r="I299">
        <v>279</v>
      </c>
      <c r="J299">
        <v>50</v>
      </c>
      <c r="K299">
        <v>475</v>
      </c>
      <c r="L299" t="s">
        <v>932</v>
      </c>
      <c r="M299" t="s">
        <v>932</v>
      </c>
      <c r="N299" t="s">
        <v>932</v>
      </c>
      <c r="O299" t="s">
        <v>115</v>
      </c>
      <c r="P299" t="s">
        <v>115</v>
      </c>
      <c r="Q299" t="s">
        <v>933</v>
      </c>
    </row>
    <row r="300" spans="1:17" x14ac:dyDescent="0.25">
      <c r="A300" t="s">
        <v>113</v>
      </c>
      <c r="B300" t="s">
        <v>904</v>
      </c>
      <c r="C300" t="s">
        <v>905</v>
      </c>
      <c r="D300">
        <v>334</v>
      </c>
      <c r="E300">
        <v>382</v>
      </c>
      <c r="F300">
        <v>48</v>
      </c>
      <c r="G300" s="37">
        <v>14.3713</v>
      </c>
      <c r="H300">
        <v>11</v>
      </c>
      <c r="I300">
        <v>28</v>
      </c>
      <c r="J300">
        <v>5</v>
      </c>
      <c r="K300">
        <v>44</v>
      </c>
      <c r="L300" t="s">
        <v>942</v>
      </c>
      <c r="M300" t="s">
        <v>941</v>
      </c>
      <c r="N300" t="s">
        <v>955</v>
      </c>
      <c r="O300">
        <v>16.16</v>
      </c>
      <c r="P300">
        <v>33614</v>
      </c>
      <c r="Q300" t="s">
        <v>933</v>
      </c>
    </row>
    <row r="301" spans="1:17" x14ac:dyDescent="0.25">
      <c r="A301" t="s">
        <v>113</v>
      </c>
      <c r="B301" t="s">
        <v>906</v>
      </c>
      <c r="C301" t="s">
        <v>907</v>
      </c>
      <c r="D301">
        <v>262</v>
      </c>
      <c r="E301">
        <v>300</v>
      </c>
      <c r="F301">
        <v>38</v>
      </c>
      <c r="G301" s="37">
        <v>14.5038</v>
      </c>
      <c r="H301">
        <v>14</v>
      </c>
      <c r="I301">
        <v>25</v>
      </c>
      <c r="J301">
        <v>4</v>
      </c>
      <c r="K301">
        <v>43</v>
      </c>
      <c r="L301" t="s">
        <v>942</v>
      </c>
      <c r="M301" t="s">
        <v>941</v>
      </c>
      <c r="N301" t="s">
        <v>955</v>
      </c>
      <c r="O301">
        <v>11.76</v>
      </c>
      <c r="P301">
        <v>24468</v>
      </c>
      <c r="Q301" t="s">
        <v>933</v>
      </c>
    </row>
    <row r="302" spans="1:17" x14ac:dyDescent="0.25">
      <c r="A302" t="s">
        <v>113</v>
      </c>
      <c r="B302" t="s">
        <v>96</v>
      </c>
      <c r="C302" t="s">
        <v>97</v>
      </c>
      <c r="D302">
        <v>710</v>
      </c>
      <c r="E302">
        <v>799</v>
      </c>
      <c r="F302">
        <v>89</v>
      </c>
      <c r="G302" s="37">
        <v>12.5352</v>
      </c>
      <c r="H302">
        <v>33</v>
      </c>
      <c r="I302">
        <v>66</v>
      </c>
      <c r="J302">
        <v>9</v>
      </c>
      <c r="K302">
        <v>108</v>
      </c>
      <c r="L302" t="s">
        <v>942</v>
      </c>
      <c r="M302" t="s">
        <v>941</v>
      </c>
      <c r="N302" t="s">
        <v>955</v>
      </c>
      <c r="O302">
        <v>13.78</v>
      </c>
      <c r="P302">
        <v>28660</v>
      </c>
      <c r="Q302" t="s">
        <v>933</v>
      </c>
    </row>
    <row r="303" spans="1:17" x14ac:dyDescent="0.25">
      <c r="A303" t="s">
        <v>113</v>
      </c>
      <c r="B303" t="s">
        <v>908</v>
      </c>
      <c r="C303" t="s">
        <v>909</v>
      </c>
      <c r="D303">
        <v>276</v>
      </c>
      <c r="E303">
        <v>247</v>
      </c>
      <c r="F303">
        <v>-29</v>
      </c>
      <c r="G303" s="37">
        <v>-10.507199999999999</v>
      </c>
      <c r="H303">
        <v>15</v>
      </c>
      <c r="I303">
        <v>21</v>
      </c>
      <c r="J303">
        <v>-3</v>
      </c>
      <c r="K303">
        <v>33</v>
      </c>
      <c r="L303" t="s">
        <v>942</v>
      </c>
      <c r="M303" t="s">
        <v>941</v>
      </c>
      <c r="N303" t="s">
        <v>955</v>
      </c>
      <c r="O303">
        <v>10.11</v>
      </c>
      <c r="P303">
        <v>21025</v>
      </c>
      <c r="Q303" t="s">
        <v>933</v>
      </c>
    </row>
    <row r="304" spans="1:17" x14ac:dyDescent="0.25">
      <c r="A304" t="s">
        <v>113</v>
      </c>
      <c r="B304" t="s">
        <v>910</v>
      </c>
      <c r="C304" t="s">
        <v>911</v>
      </c>
      <c r="D304">
        <v>1012</v>
      </c>
      <c r="E304">
        <v>1243</v>
      </c>
      <c r="F304">
        <v>231</v>
      </c>
      <c r="G304" s="37">
        <v>22.8261</v>
      </c>
      <c r="H304">
        <v>64</v>
      </c>
      <c r="I304">
        <v>110</v>
      </c>
      <c r="J304">
        <v>23</v>
      </c>
      <c r="K304">
        <v>197</v>
      </c>
      <c r="L304" t="s">
        <v>954</v>
      </c>
      <c r="M304" t="s">
        <v>941</v>
      </c>
      <c r="N304" t="s">
        <v>955</v>
      </c>
      <c r="O304">
        <v>13.94</v>
      </c>
      <c r="P304">
        <v>28985</v>
      </c>
      <c r="Q304" t="s">
        <v>933</v>
      </c>
    </row>
  </sheetData>
  <sortState xmlns:xlrd2="http://schemas.microsoft.com/office/spreadsheetml/2017/richdata2" ref="B4:Q201">
    <sortCondition descending="1" ref="K4:K20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9CD63-288E-437C-8768-B2340F812A9B}">
  <sheetPr>
    <tabColor rgb="FFCCFFFF"/>
  </sheetPr>
  <dimension ref="A1:L29"/>
  <sheetViews>
    <sheetView zoomScale="85" zoomScaleNormal="85" workbookViewId="0"/>
  </sheetViews>
  <sheetFormatPr defaultRowHeight="14.25" x14ac:dyDescent="0.2"/>
  <cols>
    <col min="1" max="1" width="9.7109375" style="1" customWidth="1"/>
    <col min="2" max="2" width="10.85546875" style="1" customWidth="1"/>
    <col min="3" max="3" width="15.140625" style="1" bestFit="1" customWidth="1"/>
    <col min="4" max="4" width="81" style="26" customWidth="1"/>
    <col min="5" max="5" width="13.7109375" style="26" customWidth="1"/>
    <col min="6" max="6" width="13.7109375" style="30" customWidth="1"/>
    <col min="7" max="8" width="13.7109375" style="33" customWidth="1"/>
    <col min="9" max="9" width="13.7109375" style="8" customWidth="1"/>
    <col min="10" max="11" width="13.7109375" style="1" customWidth="1"/>
    <col min="12" max="12" width="97.85546875" style="1" customWidth="1"/>
    <col min="13" max="16384" width="9.140625" style="1"/>
  </cols>
  <sheetData>
    <row r="1" spans="1:12" ht="22.5" x14ac:dyDescent="0.45">
      <c r="B1" s="3" t="s">
        <v>1213</v>
      </c>
      <c r="F1" s="29"/>
      <c r="G1" s="30"/>
      <c r="H1" s="29"/>
    </row>
    <row r="2" spans="1:12" ht="15" x14ac:dyDescent="0.25">
      <c r="B2" s="5" t="s">
        <v>1214</v>
      </c>
      <c r="F2" s="29"/>
      <c r="G2" s="30"/>
      <c r="H2" s="29"/>
    </row>
    <row r="3" spans="1:12" ht="15" x14ac:dyDescent="0.25">
      <c r="B3" s="5" t="s">
        <v>1238</v>
      </c>
      <c r="F3" s="29"/>
      <c r="G3" s="30"/>
      <c r="H3" s="29"/>
    </row>
    <row r="4" spans="1:12" x14ac:dyDescent="0.2">
      <c r="F4" s="29"/>
      <c r="G4" s="30"/>
      <c r="H4" s="29"/>
    </row>
    <row r="5" spans="1:12" s="2" customFormat="1" ht="19.5" x14ac:dyDescent="0.4">
      <c r="B5" s="62" t="s">
        <v>1240</v>
      </c>
      <c r="C5" s="63"/>
      <c r="D5" s="63"/>
      <c r="E5" s="63"/>
      <c r="F5" s="63"/>
      <c r="G5" s="63"/>
      <c r="H5" s="63"/>
      <c r="I5" s="63"/>
      <c r="J5" s="63"/>
      <c r="K5" s="64"/>
    </row>
    <row r="6" spans="1:12" s="43" customFormat="1" ht="61.5" customHeight="1" x14ac:dyDescent="0.3">
      <c r="A6" s="48" t="s">
        <v>1275</v>
      </c>
      <c r="B6" s="65" t="s">
        <v>60</v>
      </c>
      <c r="C6" s="66" t="s">
        <v>1241</v>
      </c>
      <c r="D6" s="66" t="s">
        <v>61</v>
      </c>
      <c r="E6" s="67" t="s">
        <v>62</v>
      </c>
      <c r="F6" s="67" t="s">
        <v>63</v>
      </c>
      <c r="G6" s="67" t="s">
        <v>1211</v>
      </c>
      <c r="H6" s="68" t="s">
        <v>1239</v>
      </c>
      <c r="I6" s="69" t="s">
        <v>1212</v>
      </c>
      <c r="J6" s="66" t="s">
        <v>67</v>
      </c>
      <c r="K6" s="70" t="s">
        <v>66</v>
      </c>
      <c r="L6" s="43" t="s">
        <v>1276</v>
      </c>
    </row>
    <row r="7" spans="1:12" ht="15" customHeight="1" x14ac:dyDescent="0.25">
      <c r="A7" s="93"/>
      <c r="B7" s="71" t="s">
        <v>352</v>
      </c>
      <c r="C7" s="72"/>
      <c r="D7" s="72" t="s">
        <v>353</v>
      </c>
      <c r="E7" s="73">
        <f>VLOOKUP(B7,'NTX Wages Annual'!$A$4:$N$418,6,FALSE)</f>
        <v>43954</v>
      </c>
      <c r="F7" s="73">
        <f>VLOOKUP(B7,'NTX Wages Annual'!$A$4:$N$418,7,FALSE)</f>
        <v>61233</v>
      </c>
      <c r="G7" s="73">
        <f>VLOOKUP(B7,'NTX Wages Annual'!$A$4:$N$418,9,FALSE)</f>
        <v>48568</v>
      </c>
      <c r="H7" s="74">
        <v>740</v>
      </c>
      <c r="I7" s="74">
        <v>56</v>
      </c>
      <c r="J7" s="74">
        <v>28</v>
      </c>
      <c r="K7" s="75">
        <v>3.6601000000000002E-2</v>
      </c>
      <c r="L7" s="1" t="s">
        <v>1284</v>
      </c>
    </row>
    <row r="8" spans="1:12" ht="15" x14ac:dyDescent="0.25">
      <c r="A8" s="93"/>
      <c r="B8" s="71" t="s">
        <v>346</v>
      </c>
      <c r="C8" s="72"/>
      <c r="D8" s="72" t="s">
        <v>347</v>
      </c>
      <c r="E8" s="73">
        <f>VLOOKUP(B8,'NTX Wages Annual'!$A$4:$N$418,6,FALSE)</f>
        <v>43079</v>
      </c>
      <c r="F8" s="73">
        <f>VLOOKUP(B8,'NTX Wages Annual'!$A$4:$N$418,7,FALSE)</f>
        <v>55339</v>
      </c>
      <c r="G8" s="73">
        <f>VLOOKUP(B8,'NTX Wages Annual'!$A$4:$N$418,9,FALSE)</f>
        <v>48143</v>
      </c>
      <c r="H8" s="74">
        <v>990</v>
      </c>
      <c r="I8" s="74">
        <v>63</v>
      </c>
      <c r="J8" s="74">
        <v>28</v>
      </c>
      <c r="K8" s="75">
        <v>3.3333000000000002E-2</v>
      </c>
      <c r="L8" s="1" t="s">
        <v>1284</v>
      </c>
    </row>
    <row r="9" spans="1:12" ht="14.25" customHeight="1" x14ac:dyDescent="0.25">
      <c r="A9" s="93"/>
      <c r="B9" s="71" t="s">
        <v>432</v>
      </c>
      <c r="C9" s="72"/>
      <c r="D9" s="72" t="s">
        <v>433</v>
      </c>
      <c r="E9" s="73">
        <v>46.67</v>
      </c>
      <c r="F9" s="73">
        <v>67.12</v>
      </c>
      <c r="G9" s="73">
        <v>48.97</v>
      </c>
      <c r="H9" s="74">
        <v>190</v>
      </c>
      <c r="I9" s="74">
        <v>23</v>
      </c>
      <c r="J9" s="74">
        <v>105</v>
      </c>
      <c r="K9" s="75">
        <v>0.51980199999999999</v>
      </c>
      <c r="L9" s="1" t="s">
        <v>1284</v>
      </c>
    </row>
    <row r="10" spans="1:12" ht="15" customHeight="1" x14ac:dyDescent="0.2">
      <c r="A10" s="93"/>
      <c r="B10" s="76" t="s">
        <v>154</v>
      </c>
      <c r="C10" s="77"/>
      <c r="D10" s="77" t="s">
        <v>155</v>
      </c>
      <c r="E10" s="78">
        <v>31.21</v>
      </c>
      <c r="F10" s="78">
        <v>52.42</v>
      </c>
      <c r="G10" s="78">
        <v>36.75</v>
      </c>
      <c r="H10" s="79">
        <v>300</v>
      </c>
      <c r="I10" s="79">
        <v>29</v>
      </c>
      <c r="J10" s="79">
        <v>66</v>
      </c>
      <c r="K10" s="80">
        <v>0.249057</v>
      </c>
      <c r="L10" s="1" t="s">
        <v>1284</v>
      </c>
    </row>
    <row r="11" spans="1:12" ht="14.25" customHeight="1" x14ac:dyDescent="0.2">
      <c r="A11" s="93"/>
      <c r="B11" s="76" t="s">
        <v>224</v>
      </c>
      <c r="C11" s="77" t="s">
        <v>968</v>
      </c>
      <c r="D11" s="77" t="s">
        <v>969</v>
      </c>
      <c r="E11" s="78">
        <f>VLOOKUP(B11,'NTX Wages Hr'!$A$4:$N$418,6,FALSE)</f>
        <v>30.63</v>
      </c>
      <c r="F11" s="78">
        <f>VLOOKUP(B11,'NTX Wages Hr'!$A$4:$N$418,7,FALSE)</f>
        <v>52.68</v>
      </c>
      <c r="G11" s="78">
        <f>VLOOKUP(B11,'NTX Wages Hr'!$A$4:$N$418,9,FALSE)</f>
        <v>36.74</v>
      </c>
      <c r="H11" s="79">
        <f>VLOOKUP(B11,'NTX Wages Hr'!$A$4:$N$418,4,FALSE)</f>
        <v>100</v>
      </c>
      <c r="I11" s="79">
        <v>59</v>
      </c>
      <c r="J11" s="79">
        <v>140</v>
      </c>
      <c r="K11" s="80">
        <v>0.251799</v>
      </c>
      <c r="L11" s="1" t="s">
        <v>1284</v>
      </c>
    </row>
    <row r="12" spans="1:12" ht="14.25" customHeight="1" x14ac:dyDescent="0.25">
      <c r="A12" s="93"/>
      <c r="B12" s="71" t="s">
        <v>72</v>
      </c>
      <c r="C12" s="72"/>
      <c r="D12" s="72" t="s">
        <v>73</v>
      </c>
      <c r="E12" s="73">
        <v>27.22</v>
      </c>
      <c r="F12" s="73">
        <v>37.47</v>
      </c>
      <c r="G12" s="73">
        <v>29.05</v>
      </c>
      <c r="H12" s="74">
        <v>1740</v>
      </c>
      <c r="I12" s="74">
        <v>117</v>
      </c>
      <c r="J12" s="74">
        <v>138</v>
      </c>
      <c r="K12" s="75">
        <v>7.2214E-2</v>
      </c>
      <c r="L12" s="1" t="s">
        <v>1284</v>
      </c>
    </row>
    <row r="13" spans="1:12" ht="15" customHeight="1" x14ac:dyDescent="0.25">
      <c r="A13" s="93"/>
      <c r="B13" s="71" t="s">
        <v>192</v>
      </c>
      <c r="C13" s="72"/>
      <c r="D13" s="72" t="s">
        <v>193</v>
      </c>
      <c r="E13" s="73">
        <v>22.65</v>
      </c>
      <c r="F13" s="73">
        <v>42.04</v>
      </c>
      <c r="G13" s="73">
        <v>24</v>
      </c>
      <c r="H13" s="74">
        <v>510</v>
      </c>
      <c r="I13" s="74">
        <v>55</v>
      </c>
      <c r="J13" s="74">
        <v>56</v>
      </c>
      <c r="K13" s="75">
        <v>0.104673</v>
      </c>
      <c r="L13" s="1" t="s">
        <v>1284</v>
      </c>
    </row>
    <row r="14" spans="1:12" ht="15" customHeight="1" x14ac:dyDescent="0.25">
      <c r="A14" s="93"/>
      <c r="B14" s="71" t="s">
        <v>718</v>
      </c>
      <c r="C14" s="72"/>
      <c r="D14" s="72" t="s">
        <v>719</v>
      </c>
      <c r="E14" s="73">
        <v>20.41</v>
      </c>
      <c r="F14" s="73">
        <v>37.630000000000003</v>
      </c>
      <c r="G14" s="73">
        <v>22.86</v>
      </c>
      <c r="H14" s="74">
        <v>340</v>
      </c>
      <c r="I14" s="74">
        <v>54</v>
      </c>
      <c r="J14" s="74">
        <v>85</v>
      </c>
      <c r="K14" s="75">
        <v>0.18640399999999999</v>
      </c>
      <c r="L14" s="1" t="s">
        <v>1284</v>
      </c>
    </row>
    <row r="15" spans="1:12" ht="15" customHeight="1" x14ac:dyDescent="0.2">
      <c r="A15" s="93"/>
      <c r="B15" s="76" t="s">
        <v>176</v>
      </c>
      <c r="C15" s="77" t="s">
        <v>1121</v>
      </c>
      <c r="D15" s="77" t="s">
        <v>1122</v>
      </c>
      <c r="E15" s="78">
        <f>VLOOKUP(B15,'NTX Wages Hr'!$A$4:$N$418,6,FALSE)</f>
        <v>18.57</v>
      </c>
      <c r="F15" s="78">
        <f>VLOOKUP(B15,'NTX Wages Hr'!$A$4:$N$418,7,FALSE)</f>
        <v>53.75</v>
      </c>
      <c r="G15" s="78">
        <f>VLOOKUP(B15,'NTX Wages Hr'!$A$4:$N$418,9,FALSE)</f>
        <v>23.25</v>
      </c>
      <c r="H15" s="79">
        <f>VLOOKUP(B15,'NTX Wages Hr'!$A$4:$N$418,4,FALSE)</f>
        <v>170</v>
      </c>
      <c r="I15" s="79">
        <v>39</v>
      </c>
      <c r="J15" s="79">
        <v>23</v>
      </c>
      <c r="K15" s="80">
        <v>4.5545000000000002E-2</v>
      </c>
      <c r="L15" s="1" t="s">
        <v>1284</v>
      </c>
    </row>
    <row r="16" spans="1:12" x14ac:dyDescent="0.2">
      <c r="A16" s="93"/>
      <c r="B16" s="76" t="s">
        <v>756</v>
      </c>
      <c r="C16" s="77"/>
      <c r="D16" s="77" t="s">
        <v>757</v>
      </c>
      <c r="E16" s="78">
        <v>17.7</v>
      </c>
      <c r="F16" s="78">
        <v>31.44</v>
      </c>
      <c r="G16" s="78">
        <v>18.149999999999999</v>
      </c>
      <c r="H16" s="79">
        <v>120</v>
      </c>
      <c r="I16" s="79">
        <v>31</v>
      </c>
      <c r="J16" s="79">
        <v>80</v>
      </c>
      <c r="K16" s="80">
        <v>0.50632900000000003</v>
      </c>
      <c r="L16" s="1" t="s">
        <v>1284</v>
      </c>
    </row>
    <row r="17" spans="1:12" ht="14.25" customHeight="1" x14ac:dyDescent="0.25">
      <c r="A17" s="93"/>
      <c r="B17" s="71" t="s">
        <v>86</v>
      </c>
      <c r="C17" s="72"/>
      <c r="D17" s="72" t="s">
        <v>87</v>
      </c>
      <c r="E17" s="73">
        <v>17.22</v>
      </c>
      <c r="F17" s="73">
        <v>23.55</v>
      </c>
      <c r="G17" s="73">
        <v>18.11</v>
      </c>
      <c r="H17" s="74">
        <v>1120</v>
      </c>
      <c r="I17" s="74">
        <v>125</v>
      </c>
      <c r="J17" s="74">
        <v>57</v>
      </c>
      <c r="K17" s="75">
        <v>3.6868999999999999E-2</v>
      </c>
      <c r="L17" s="1" t="s">
        <v>1284</v>
      </c>
    </row>
    <row r="18" spans="1:12" ht="15" customHeight="1" x14ac:dyDescent="0.25">
      <c r="A18" s="93"/>
      <c r="B18" s="71" t="s">
        <v>521</v>
      </c>
      <c r="C18" s="72"/>
      <c r="D18" s="72" t="s">
        <v>522</v>
      </c>
      <c r="E18" s="73">
        <v>17.21</v>
      </c>
      <c r="F18" s="73">
        <v>20.25</v>
      </c>
      <c r="G18" s="73">
        <v>18</v>
      </c>
      <c r="H18" s="74">
        <v>730</v>
      </c>
      <c r="I18" s="74">
        <v>95</v>
      </c>
      <c r="J18" s="74">
        <v>45</v>
      </c>
      <c r="K18" s="75">
        <v>4.6344000000000003E-2</v>
      </c>
      <c r="L18" s="1" t="s">
        <v>1284</v>
      </c>
    </row>
    <row r="19" spans="1:12" ht="15" customHeight="1" x14ac:dyDescent="0.25">
      <c r="A19" s="93"/>
      <c r="B19" s="71" t="s">
        <v>82</v>
      </c>
      <c r="C19" s="72"/>
      <c r="D19" s="72" t="s">
        <v>83</v>
      </c>
      <c r="E19" s="73">
        <v>16.63</v>
      </c>
      <c r="F19" s="73">
        <v>51.81</v>
      </c>
      <c r="G19" s="73">
        <v>21.62</v>
      </c>
      <c r="H19" s="74">
        <v>2060</v>
      </c>
      <c r="I19" s="74">
        <v>157</v>
      </c>
      <c r="J19" s="74">
        <v>222</v>
      </c>
      <c r="K19" s="75">
        <v>0.144625</v>
      </c>
      <c r="L19" s="1" t="s">
        <v>1284</v>
      </c>
    </row>
    <row r="20" spans="1:12" ht="15" customHeight="1" x14ac:dyDescent="0.25">
      <c r="A20" s="93"/>
      <c r="B20" s="71" t="s">
        <v>90</v>
      </c>
      <c r="C20" s="72"/>
      <c r="D20" s="72" t="s">
        <v>1236</v>
      </c>
      <c r="E20" s="73">
        <v>14.92</v>
      </c>
      <c r="F20" s="73">
        <v>25.24</v>
      </c>
      <c r="G20" s="73">
        <v>17.36</v>
      </c>
      <c r="H20" s="74">
        <v>1180</v>
      </c>
      <c r="I20" s="74">
        <v>207</v>
      </c>
      <c r="J20" s="74">
        <v>245</v>
      </c>
      <c r="K20" s="75">
        <v>0.15654999999999999</v>
      </c>
      <c r="L20" s="1" t="s">
        <v>1284</v>
      </c>
    </row>
    <row r="21" spans="1:12" ht="15" customHeight="1" x14ac:dyDescent="0.25">
      <c r="A21" s="93"/>
      <c r="B21" s="71" t="s">
        <v>78</v>
      </c>
      <c r="C21" s="72"/>
      <c r="D21" s="72" t="s">
        <v>79</v>
      </c>
      <c r="E21" s="73">
        <v>14.45</v>
      </c>
      <c r="F21" s="73">
        <v>20.66</v>
      </c>
      <c r="G21" s="73">
        <v>14.5</v>
      </c>
      <c r="H21" s="74">
        <v>280</v>
      </c>
      <c r="I21" s="74">
        <v>36</v>
      </c>
      <c r="J21" s="74">
        <v>75</v>
      </c>
      <c r="K21" s="75">
        <v>0.376884</v>
      </c>
      <c r="L21" s="1" t="s">
        <v>1284</v>
      </c>
    </row>
    <row r="22" spans="1:12" ht="15" x14ac:dyDescent="0.25">
      <c r="A22" s="93"/>
      <c r="B22" s="71" t="s">
        <v>838</v>
      </c>
      <c r="C22" s="72"/>
      <c r="D22" s="72" t="s">
        <v>839</v>
      </c>
      <c r="E22" s="81">
        <v>13.8</v>
      </c>
      <c r="F22" s="73">
        <v>23.23</v>
      </c>
      <c r="G22" s="73">
        <v>14.53</v>
      </c>
      <c r="H22" s="74">
        <v>430</v>
      </c>
      <c r="I22" s="74">
        <v>70</v>
      </c>
      <c r="J22" s="74">
        <v>19</v>
      </c>
      <c r="K22" s="75">
        <v>2.9826999999999999E-2</v>
      </c>
      <c r="L22" s="1" t="s">
        <v>1284</v>
      </c>
    </row>
    <row r="24" spans="1:12" s="53" customFormat="1" x14ac:dyDescent="0.25">
      <c r="C24" s="58" t="s">
        <v>60</v>
      </c>
      <c r="D24" s="59" t="s">
        <v>1261</v>
      </c>
      <c r="E24" s="54"/>
      <c r="F24" s="55"/>
      <c r="G24" s="56"/>
      <c r="H24" s="56"/>
      <c r="I24" s="57"/>
    </row>
    <row r="25" spans="1:12" s="53" customFormat="1" ht="24" x14ac:dyDescent="0.25">
      <c r="C25" s="58" t="s">
        <v>1241</v>
      </c>
      <c r="D25" s="60" t="s">
        <v>1268</v>
      </c>
      <c r="E25" s="54"/>
      <c r="F25" s="55"/>
      <c r="G25" s="56"/>
      <c r="H25" s="56"/>
      <c r="I25" s="57"/>
    </row>
    <row r="26" spans="1:12" s="53" customFormat="1" x14ac:dyDescent="0.25">
      <c r="C26" s="58" t="s">
        <v>61</v>
      </c>
      <c r="D26" s="59" t="s">
        <v>1263</v>
      </c>
      <c r="E26" s="54"/>
      <c r="F26" s="55"/>
      <c r="G26" s="56"/>
      <c r="H26" s="56"/>
      <c r="I26" s="57"/>
    </row>
    <row r="27" spans="1:12" s="53" customFormat="1" x14ac:dyDescent="0.25">
      <c r="C27" s="58" t="s">
        <v>1265</v>
      </c>
      <c r="D27" s="59" t="s">
        <v>1262</v>
      </c>
      <c r="E27" s="54"/>
      <c r="F27" s="55"/>
      <c r="G27" s="56"/>
      <c r="H27" s="56"/>
      <c r="I27" s="57"/>
    </row>
    <row r="28" spans="1:12" s="53" customFormat="1" x14ac:dyDescent="0.25">
      <c r="C28" s="58" t="s">
        <v>1266</v>
      </c>
      <c r="D28" s="59" t="s">
        <v>1264</v>
      </c>
      <c r="E28" s="54"/>
      <c r="F28" s="55"/>
      <c r="G28" s="56"/>
      <c r="H28" s="56"/>
      <c r="I28" s="57"/>
    </row>
    <row r="29" spans="1:12" s="53" customFormat="1" x14ac:dyDescent="0.25">
      <c r="C29" s="58" t="s">
        <v>64</v>
      </c>
      <c r="D29" s="61" t="s">
        <v>1267</v>
      </c>
      <c r="E29" s="54"/>
      <c r="F29" s="55"/>
      <c r="G29" s="56"/>
      <c r="H29" s="56"/>
      <c r="I29" s="57"/>
    </row>
  </sheetData>
  <sortState xmlns:xlrd2="http://schemas.microsoft.com/office/spreadsheetml/2017/richdata2" ref="B7:K22">
    <sortCondition descending="1" sortBy="cellColor" ref="B7:B22" dxfId="1"/>
    <sortCondition descending="1" ref="E7:E22"/>
  </sortState>
  <mergeCells count="1">
    <mergeCell ref="B5:K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AFA-76F0-42C2-B2B6-220F2C7DCA94}">
  <sheetPr>
    <tabColor rgb="FFCCFFFF"/>
  </sheetPr>
  <dimension ref="A1:L26"/>
  <sheetViews>
    <sheetView zoomScale="85" zoomScaleNormal="85" workbookViewId="0">
      <selection activeCell="L8" sqref="L8"/>
    </sheetView>
  </sheetViews>
  <sheetFormatPr defaultRowHeight="14.25" x14ac:dyDescent="0.2"/>
  <cols>
    <col min="1" max="1" width="9.85546875" style="1" customWidth="1"/>
    <col min="2" max="2" width="10.7109375" style="1" customWidth="1"/>
    <col min="3" max="3" width="16" style="1" bestFit="1" customWidth="1"/>
    <col min="4" max="4" width="80.5703125" style="26" customWidth="1"/>
    <col min="5" max="5" width="13.85546875" style="26" customWidth="1"/>
    <col min="6" max="6" width="13.85546875" style="30" customWidth="1"/>
    <col min="7" max="8" width="13.85546875" style="33" customWidth="1"/>
    <col min="9" max="9" width="13.85546875" style="8" customWidth="1"/>
    <col min="10" max="11" width="13.85546875" style="1" customWidth="1"/>
    <col min="12" max="12" width="72.7109375" style="1" customWidth="1"/>
    <col min="13" max="16384" width="9.140625" style="1"/>
  </cols>
  <sheetData>
    <row r="1" spans="1:12" ht="22.5" x14ac:dyDescent="0.45">
      <c r="B1" s="3" t="s">
        <v>1213</v>
      </c>
      <c r="F1" s="29"/>
      <c r="G1" s="30"/>
      <c r="H1" s="29"/>
    </row>
    <row r="2" spans="1:12" ht="15" x14ac:dyDescent="0.25">
      <c r="B2" s="5" t="s">
        <v>1214</v>
      </c>
      <c r="F2" s="29"/>
      <c r="G2" s="30"/>
      <c r="H2" s="29"/>
    </row>
    <row r="3" spans="1:12" ht="15" x14ac:dyDescent="0.25">
      <c r="B3" s="5" t="s">
        <v>1238</v>
      </c>
      <c r="F3" s="29"/>
      <c r="G3" s="30"/>
      <c r="H3" s="29"/>
    </row>
    <row r="4" spans="1:12" x14ac:dyDescent="0.2">
      <c r="F4" s="29"/>
      <c r="G4" s="30"/>
      <c r="H4" s="29"/>
    </row>
    <row r="5" spans="1:12" s="2" customFormat="1" ht="19.5" x14ac:dyDescent="0.4">
      <c r="B5" s="101" t="s">
        <v>1258</v>
      </c>
      <c r="C5" s="102"/>
      <c r="D5" s="102"/>
      <c r="E5" s="102"/>
      <c r="F5" s="102"/>
      <c r="G5" s="102"/>
      <c r="H5" s="102"/>
      <c r="I5" s="102"/>
      <c r="J5" s="102"/>
      <c r="K5" s="103"/>
    </row>
    <row r="6" spans="1:12" s="43" customFormat="1" ht="61.5" customHeight="1" x14ac:dyDescent="0.3">
      <c r="A6" s="48" t="s">
        <v>1275</v>
      </c>
      <c r="B6" s="104" t="s">
        <v>60</v>
      </c>
      <c r="C6" s="105" t="s">
        <v>1241</v>
      </c>
      <c r="D6" s="105" t="s">
        <v>61</v>
      </c>
      <c r="E6" s="106" t="s">
        <v>62</v>
      </c>
      <c r="F6" s="106" t="s">
        <v>63</v>
      </c>
      <c r="G6" s="106" t="s">
        <v>1211</v>
      </c>
      <c r="H6" s="107" t="s">
        <v>1239</v>
      </c>
      <c r="I6" s="108" t="s">
        <v>1212</v>
      </c>
      <c r="J6" s="105" t="s">
        <v>67</v>
      </c>
      <c r="K6" s="109" t="s">
        <v>66</v>
      </c>
      <c r="L6" s="43" t="s">
        <v>1276</v>
      </c>
    </row>
    <row r="7" spans="1:12" ht="15" customHeight="1" x14ac:dyDescent="0.25">
      <c r="A7" s="93"/>
      <c r="B7" s="110" t="s">
        <v>605</v>
      </c>
      <c r="C7" s="111"/>
      <c r="D7" s="111" t="s">
        <v>606</v>
      </c>
      <c r="E7" s="112">
        <v>12.37</v>
      </c>
      <c r="F7" s="113">
        <v>24.34</v>
      </c>
      <c r="G7" s="112">
        <v>13.97</v>
      </c>
      <c r="H7" s="114">
        <v>830</v>
      </c>
      <c r="I7" s="114">
        <v>109</v>
      </c>
      <c r="J7" s="114">
        <v>25</v>
      </c>
      <c r="K7" s="115">
        <v>2.4631E-2</v>
      </c>
      <c r="L7" s="1" t="s">
        <v>1277</v>
      </c>
    </row>
    <row r="8" spans="1:12" ht="15" customHeight="1" x14ac:dyDescent="0.25">
      <c r="B8" s="110" t="s">
        <v>643</v>
      </c>
      <c r="C8" s="111"/>
      <c r="D8" s="111" t="s">
        <v>644</v>
      </c>
      <c r="E8" s="112">
        <v>12.16</v>
      </c>
      <c r="F8" s="113">
        <v>22</v>
      </c>
      <c r="G8" s="112">
        <v>14.15</v>
      </c>
      <c r="H8" s="114">
        <v>800</v>
      </c>
      <c r="I8" s="114">
        <v>108</v>
      </c>
      <c r="J8" s="116">
        <v>-39</v>
      </c>
      <c r="K8" s="117">
        <v>-3.7572000000000001E-2</v>
      </c>
    </row>
    <row r="9" spans="1:12" ht="15" customHeight="1" x14ac:dyDescent="0.25">
      <c r="A9" s="93"/>
      <c r="B9" s="110" t="s">
        <v>94</v>
      </c>
      <c r="C9" s="111"/>
      <c r="D9" s="111" t="s">
        <v>697</v>
      </c>
      <c r="E9" s="112">
        <v>12.08</v>
      </c>
      <c r="F9" s="113">
        <v>18.170000000000002</v>
      </c>
      <c r="G9" s="112">
        <v>13.69</v>
      </c>
      <c r="H9" s="114">
        <v>340</v>
      </c>
      <c r="I9" s="114">
        <v>63</v>
      </c>
      <c r="J9" s="114">
        <v>38</v>
      </c>
      <c r="K9" s="115">
        <v>7.1429000000000006E-2</v>
      </c>
      <c r="L9" s="1" t="s">
        <v>1277</v>
      </c>
    </row>
    <row r="10" spans="1:12" ht="15" customHeight="1" x14ac:dyDescent="0.25">
      <c r="A10" s="93"/>
      <c r="B10" s="110" t="s">
        <v>74</v>
      </c>
      <c r="C10" s="111"/>
      <c r="D10" s="111" t="s">
        <v>75</v>
      </c>
      <c r="E10" s="112">
        <v>11.92</v>
      </c>
      <c r="F10" s="113">
        <v>16.84</v>
      </c>
      <c r="G10" s="112">
        <v>13.43</v>
      </c>
      <c r="H10" s="114">
        <v>520</v>
      </c>
      <c r="I10" s="114">
        <v>96</v>
      </c>
      <c r="J10" s="114">
        <v>149</v>
      </c>
      <c r="K10" s="115">
        <v>0.19631100000000001</v>
      </c>
      <c r="L10" s="1" t="s">
        <v>1277</v>
      </c>
    </row>
    <row r="11" spans="1:12" ht="15" customHeight="1" x14ac:dyDescent="0.25">
      <c r="A11" s="93"/>
      <c r="B11" s="110" t="s">
        <v>98</v>
      </c>
      <c r="C11" s="111"/>
      <c r="D11" s="111" t="s">
        <v>99</v>
      </c>
      <c r="E11" s="112">
        <v>11.78</v>
      </c>
      <c r="F11" s="113">
        <v>19.34</v>
      </c>
      <c r="G11" s="112">
        <v>13.84</v>
      </c>
      <c r="H11" s="114">
        <v>920</v>
      </c>
      <c r="I11" s="114">
        <v>91</v>
      </c>
      <c r="J11" s="114">
        <v>80</v>
      </c>
      <c r="K11" s="115">
        <v>9.5012000000000013E-2</v>
      </c>
      <c r="L11" s="1" t="s">
        <v>1277</v>
      </c>
    </row>
    <row r="12" spans="1:12" ht="15" customHeight="1" x14ac:dyDescent="0.2">
      <c r="A12" s="11"/>
      <c r="B12" s="118" t="s">
        <v>698</v>
      </c>
      <c r="C12" s="119"/>
      <c r="D12" s="119" t="s">
        <v>1183</v>
      </c>
      <c r="E12" s="112">
        <v>11.68</v>
      </c>
      <c r="F12" s="113">
        <v>18.239999999999998</v>
      </c>
      <c r="G12" s="112">
        <v>13.7</v>
      </c>
      <c r="H12" s="114">
        <v>1080</v>
      </c>
      <c r="I12" s="114">
        <v>116</v>
      </c>
      <c r="J12" s="116">
        <v>-69</v>
      </c>
      <c r="K12" s="117">
        <v>-5.8129999999999994E-2</v>
      </c>
    </row>
    <row r="13" spans="1:12" ht="14.25" customHeight="1" x14ac:dyDescent="0.25">
      <c r="A13" s="93"/>
      <c r="B13" s="110" t="s">
        <v>70</v>
      </c>
      <c r="C13" s="111"/>
      <c r="D13" s="111" t="s">
        <v>71</v>
      </c>
      <c r="E13" s="112">
        <v>11.53</v>
      </c>
      <c r="F13" s="113">
        <v>17.809999999999999</v>
      </c>
      <c r="G13" s="112">
        <v>12.6</v>
      </c>
      <c r="H13" s="114">
        <v>1120</v>
      </c>
      <c r="I13" s="114">
        <v>220</v>
      </c>
      <c r="J13" s="114">
        <v>349</v>
      </c>
      <c r="K13" s="115">
        <v>0.269706</v>
      </c>
      <c r="L13" s="1" t="s">
        <v>1277</v>
      </c>
    </row>
    <row r="14" spans="1:12" ht="15" customHeight="1" x14ac:dyDescent="0.2">
      <c r="A14" s="93"/>
      <c r="B14" s="118" t="s">
        <v>577</v>
      </c>
      <c r="C14" s="119"/>
      <c r="D14" s="119" t="s">
        <v>578</v>
      </c>
      <c r="E14" s="112">
        <v>10.74</v>
      </c>
      <c r="F14" s="113">
        <v>15.68</v>
      </c>
      <c r="G14" s="112">
        <v>11.62</v>
      </c>
      <c r="H14" s="114">
        <v>400</v>
      </c>
      <c r="I14" s="114">
        <v>95</v>
      </c>
      <c r="J14" s="114">
        <v>88</v>
      </c>
      <c r="K14" s="115">
        <v>0.141707</v>
      </c>
      <c r="L14" s="1" t="s">
        <v>1277</v>
      </c>
    </row>
    <row r="15" spans="1:12" ht="14.25" customHeight="1" x14ac:dyDescent="0.25">
      <c r="A15" s="93"/>
      <c r="B15" s="110" t="s">
        <v>910</v>
      </c>
      <c r="C15" s="111"/>
      <c r="D15" s="111" t="s">
        <v>911</v>
      </c>
      <c r="E15" s="112">
        <v>10.36</v>
      </c>
      <c r="F15" s="113">
        <v>15.72</v>
      </c>
      <c r="G15" s="112">
        <v>11.33</v>
      </c>
      <c r="H15" s="114">
        <v>1310</v>
      </c>
      <c r="I15" s="114">
        <v>197</v>
      </c>
      <c r="J15" s="114">
        <v>231</v>
      </c>
      <c r="K15" s="115">
        <v>0.22826099999999999</v>
      </c>
      <c r="L15" s="1" t="s">
        <v>1277</v>
      </c>
    </row>
    <row r="16" spans="1:12" ht="15" customHeight="1" x14ac:dyDescent="0.25">
      <c r="A16" s="93"/>
      <c r="B16" s="110" t="s">
        <v>96</v>
      </c>
      <c r="C16" s="111"/>
      <c r="D16" s="111" t="s">
        <v>97</v>
      </c>
      <c r="E16" s="112">
        <v>10.17</v>
      </c>
      <c r="F16" s="113">
        <v>15.58</v>
      </c>
      <c r="G16" s="112">
        <v>11.13</v>
      </c>
      <c r="H16" s="114">
        <v>750</v>
      </c>
      <c r="I16" s="114">
        <v>108</v>
      </c>
      <c r="J16" s="114">
        <v>89</v>
      </c>
      <c r="K16" s="115">
        <v>0.12535199999999999</v>
      </c>
      <c r="L16" s="1" t="s">
        <v>1277</v>
      </c>
    </row>
    <row r="17" spans="1:12" x14ac:dyDescent="0.2">
      <c r="A17" s="93"/>
      <c r="B17" s="118" t="s">
        <v>706</v>
      </c>
      <c r="C17" s="119"/>
      <c r="D17" s="119" t="s">
        <v>707</v>
      </c>
      <c r="E17" s="112">
        <v>9.76</v>
      </c>
      <c r="F17" s="113">
        <v>17.579999999999998</v>
      </c>
      <c r="G17" s="112">
        <v>11.08</v>
      </c>
      <c r="H17" s="114">
        <v>1770</v>
      </c>
      <c r="I17" s="114">
        <v>282</v>
      </c>
      <c r="J17" s="114">
        <v>85</v>
      </c>
      <c r="K17" s="115">
        <v>3.5956000000000002E-2</v>
      </c>
      <c r="L17" s="1" t="s">
        <v>1277</v>
      </c>
    </row>
    <row r="18" spans="1:12" x14ac:dyDescent="0.2">
      <c r="A18" s="93"/>
      <c r="B18" s="118" t="s">
        <v>84</v>
      </c>
      <c r="C18" s="119"/>
      <c r="D18" s="119" t="s">
        <v>85</v>
      </c>
      <c r="E18" s="112">
        <v>9.2100000000000009</v>
      </c>
      <c r="F18" s="113">
        <v>15.61</v>
      </c>
      <c r="G18" s="112">
        <v>10.17</v>
      </c>
      <c r="H18" s="114">
        <v>2270</v>
      </c>
      <c r="I18" s="114">
        <v>413</v>
      </c>
      <c r="J18" s="114">
        <v>265</v>
      </c>
      <c r="K18" s="115">
        <v>9.9399999999999988E-2</v>
      </c>
      <c r="L18" s="1" t="s">
        <v>1277</v>
      </c>
    </row>
    <row r="19" spans="1:12" x14ac:dyDescent="0.2">
      <c r="A19" s="93"/>
      <c r="B19" s="118" t="s">
        <v>368</v>
      </c>
      <c r="C19" s="119"/>
      <c r="D19" s="119" t="s">
        <v>369</v>
      </c>
      <c r="E19" s="112">
        <v>9.09</v>
      </c>
      <c r="F19" s="113">
        <v>15.14</v>
      </c>
      <c r="G19" s="112">
        <v>8.9</v>
      </c>
      <c r="H19" s="114">
        <v>810</v>
      </c>
      <c r="I19" s="114">
        <v>130</v>
      </c>
      <c r="J19" s="114">
        <v>85</v>
      </c>
      <c r="K19" s="115">
        <v>8.2444000000000003E-2</v>
      </c>
      <c r="L19" s="1" t="s">
        <v>1277</v>
      </c>
    </row>
    <row r="20" spans="1:12" ht="15" x14ac:dyDescent="0.25">
      <c r="B20"/>
      <c r="C20"/>
      <c r="D20"/>
      <c r="E20"/>
      <c r="F20"/>
      <c r="G20"/>
      <c r="H20"/>
      <c r="I20"/>
    </row>
    <row r="21" spans="1:12" x14ac:dyDescent="0.2">
      <c r="C21" s="58" t="s">
        <v>60</v>
      </c>
      <c r="D21" s="59" t="s">
        <v>1261</v>
      </c>
    </row>
    <row r="22" spans="1:12" ht="24" x14ac:dyDescent="0.2">
      <c r="C22" s="58" t="s">
        <v>1241</v>
      </c>
      <c r="D22" s="60" t="s">
        <v>1268</v>
      </c>
    </row>
    <row r="23" spans="1:12" x14ac:dyDescent="0.2">
      <c r="C23" s="58" t="s">
        <v>61</v>
      </c>
      <c r="D23" s="59" t="s">
        <v>1263</v>
      </c>
    </row>
    <row r="24" spans="1:12" x14ac:dyDescent="0.2">
      <c r="C24" s="58" t="s">
        <v>1265</v>
      </c>
      <c r="D24" s="59" t="s">
        <v>1262</v>
      </c>
    </row>
    <row r="25" spans="1:12" x14ac:dyDescent="0.2">
      <c r="C25" s="58" t="s">
        <v>1266</v>
      </c>
      <c r="D25" s="59" t="s">
        <v>1264</v>
      </c>
    </row>
    <row r="26" spans="1:12" x14ac:dyDescent="0.2">
      <c r="C26" s="58" t="s">
        <v>64</v>
      </c>
      <c r="D26" s="61" t="s">
        <v>1267</v>
      </c>
    </row>
  </sheetData>
  <mergeCells count="1">
    <mergeCell ref="B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In-Demand Industries</vt:lpstr>
      <vt:lpstr>In-Demand Occ</vt:lpstr>
      <vt:lpstr>Target Occ</vt:lpstr>
      <vt:lpstr>NTX Wages Hr</vt:lpstr>
      <vt:lpstr>NTX Wages Annual</vt:lpstr>
      <vt:lpstr>Ind Projections</vt:lpstr>
      <vt:lpstr>Occ Projections</vt:lpstr>
      <vt:lpstr>TargOcc Ph 1</vt:lpstr>
      <vt:lpstr>TargOcc Ph 2</vt:lpstr>
      <vt:lpstr>TargOcc Ph 3</vt:lpstr>
      <vt:lpstr>TargOcc Ph 4</vt:lpstr>
      <vt:lpstr>TargOcc Ph 5</vt:lpstr>
      <vt:lpstr>TargOcc Ph 6</vt:lpstr>
      <vt:lpstr>Target Occ DRAFT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Ball</dc:creator>
  <cp:lastModifiedBy>Kendra Ball</cp:lastModifiedBy>
  <dcterms:created xsi:type="dcterms:W3CDTF">2023-02-06T19:17:41Z</dcterms:created>
  <dcterms:modified xsi:type="dcterms:W3CDTF">2023-02-08T04:53:08Z</dcterms:modified>
</cp:coreProperties>
</file>